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521" windowWidth="15480" windowHeight="9480" activeTab="1"/>
  </bookViews>
  <sheets>
    <sheet name="2015" sheetId="1" r:id="rId1"/>
    <sheet name="Trasp2015  01-06" sheetId="2" r:id="rId2"/>
  </sheets>
  <definedNames>
    <definedName name="_xlnm.Print_Area" localSheetId="1">'Trasp2015  01-06'!$A$1:$E$151</definedName>
    <definedName name="_xlnm.Print_Titles" localSheetId="1">'Trasp2015  01-06'!$4:$4</definedName>
    <definedName name="TopDocumentstc" localSheetId="1">'Trasp2015  01-06'!#REF!</definedName>
  </definedNames>
  <calcPr fullCalcOnLoad="1"/>
</workbook>
</file>

<file path=xl/sharedStrings.xml><?xml version="1.0" encoding="utf-8"?>
<sst xmlns="http://schemas.openxmlformats.org/spreadsheetml/2006/main" count="453" uniqueCount="275">
  <si>
    <t>Visualizzazioni</t>
  </si>
  <si>
    <t>Pagine</t>
  </si>
  <si>
    <t>Pagina Web</t>
  </si>
  <si>
    <t>http://www.aslto4.piemonte.it/trasparenza/alboPret.asp</t>
  </si>
  <si>
    <t>http://www.aslto4.piemonte.it/trasparenza/trasparenza.asp</t>
  </si>
  <si>
    <t>http://www.aslto4.piemonte.it/trasparenza/trasparenza.asp?idP= 12</t>
  </si>
  <si>
    <t>http://www.aslto4.piemonte.it/trasparenza/TempiAttesa.asp</t>
  </si>
  <si>
    <t>http://www.aslto4.piemonte.it/trasparenza/TempiAttesaExp.asp?N= 166</t>
  </si>
  <si>
    <t>http://www.aslto4.piemonte.it/trasparenza/risultato.asp? typeRic=0</t>
  </si>
  <si>
    <t>http://www.aslto4.piemonte.it/trasparenza/risultato.asp? typeRic=1&amp;letter=B</t>
  </si>
  <si>
    <t>http://www.aslto4.piemonte.it/trasparenza/risultato.asp? typeRic=1&amp;letter=C</t>
  </si>
  <si>
    <t>http://www.aslto4.piemonte.it/trasparenza/trasparenza.asp?idP= 5</t>
  </si>
  <si>
    <t>http://www.aslto4.piemonte.it/trasparenza/risultato.asp? typeRic=1&amp;letter=G</t>
  </si>
  <si>
    <t>http://www.aslto4.piemonte.it/trasparenza/risultato.asp? typeRic=1&amp;letter=M</t>
  </si>
  <si>
    <t>http://www.aslto4.piemonte.it/trasparenza/autocertificaz.asp</t>
  </si>
  <si>
    <t>http://www.aslto4.piemonte.it/trasparenza/risultato.asp? typeRic=1&amp;letter=P</t>
  </si>
  <si>
    <t>http://www.aslto4.piemonte.it/trasparenza/trasparenza.asp?idP= 1</t>
  </si>
  <si>
    <t>http://www.aslto4.piemonte.it/trasparenza/TraspIncarichi.asp</t>
  </si>
  <si>
    <t>http://www.aslto4.piemonte.it/trasparenza/TraspTitolari.asp</t>
  </si>
  <si>
    <t>http://www.aslto4.piemonte.it/trasparenza/risultato.asp? typeRic=1&amp;letter=A</t>
  </si>
  <si>
    <t>http://www.aslto4.piemonte.it/trasparenza/risultato.asp? typeRic=1&amp;letter=S</t>
  </si>
  <si>
    <t>http://www.aslto4.piemonte.it/trasparenza/risultato.asp? typeRic=1&amp;letter=F</t>
  </si>
  <si>
    <t>http://www.aslto4.piemonte.it/trasparenza/TraspDirettori.asp</t>
  </si>
  <si>
    <t>http://www.aslto4.piemonte.it/trasparenza/risultato.asp? typeRic=1&amp;letter=D</t>
  </si>
  <si>
    <t>http://www.aslto4.piemonte.it/trasparenza/trasparenza.asp?idP= 35</t>
  </si>
  <si>
    <t>http://www.aslto4.piemonte.it/trasparenza/trasparenza.asp?idP= 0</t>
  </si>
  <si>
    <t>http://www.aslto4.piemonte.it/trasparenza/TempiAttesaExp.asp?N= 628</t>
  </si>
  <si>
    <t>http://www.aslto4.piemonte.it/trasparenza/risultato.asp? typeRic=1&amp;letter=R</t>
  </si>
  <si>
    <t>http://www.aslto4.piemonte.it/trasparenza/trasparenza.asp?idP= 40</t>
  </si>
  <si>
    <t>http://www.aslto4.piemonte.it/trasparenza/TraspPresenze.asp</t>
  </si>
  <si>
    <t>http://www.aslto4.piemonte.it/trasparenza/trasparenza.asp?idP= 67</t>
  </si>
  <si>
    <t>http://www.aslto4.piemonte.it/trasparenza/risultato.asp? typeRic=1&amp;letter=N</t>
  </si>
  <si>
    <t>http://www.aslto4.piemonte.it/trasparenza/risultato.asp? typeRic=1&amp;letter=L</t>
  </si>
  <si>
    <t>http://www.aslto4.piemonte.it/trasparenza/risultato.asp? typeRic=1&amp;letter=V</t>
  </si>
  <si>
    <t>http://www.aslto4.piemonte.it/trasparenza/trasparenza.asp?idP= 59</t>
  </si>
  <si>
    <t>http://www.aslto4.piemonte.it/trasparenza/risultato.asp? typeRic=1&amp;letter=T</t>
  </si>
  <si>
    <t>http://www.aslto4.piemonte.it/trasparenza/trasparenza.asp?idP= 55</t>
  </si>
  <si>
    <t>http://www.aslto4.piemonte.it/trasparenza/contrattaz.asp</t>
  </si>
  <si>
    <t>http://www.aslto4.piemonte.it/trasparenza/trasparenza.asp?idP= 45</t>
  </si>
  <si>
    <t>http://www.aslto4.piemonte.it/trasparenza/risultato.asp? typeRic=1&amp;letter=O</t>
  </si>
  <si>
    <t>http://www.aslto4.piemonte.it/trasparenza/trasparenza.asp?idP= 24</t>
  </si>
  <si>
    <t>http://www.aslto4.piemonte.it/trasparenza/risultato.asp? typeRic=1&amp;letter=I</t>
  </si>
  <si>
    <t>http://www.aslto4.piemonte.it/trasparenza/trasparenza.asp?idP= 3</t>
  </si>
  <si>
    <t>http://www.aslto4.piemonte.it/trasparenza/trasparenza.asp?idP= 48</t>
  </si>
  <si>
    <t>http://www.aslto4.piemonte.it/trasparenza/trasparenza.asp?idP= 30</t>
  </si>
  <si>
    <t>http://www.aslto4.piemonte.it/trasparenza/risultato.asp? typeRic=1&amp;letter=Z</t>
  </si>
  <si>
    <t>http://www.aslto4.piemonte.it/trasparenza/trasparenza.asp?idP= 51</t>
  </si>
  <si>
    <t>http://www.aslto4.piemonte.it/trasparenza/trasparenza.asp?idP= 4</t>
  </si>
  <si>
    <t>http://www.aslto4.piemonte.it/trasparenza/trasparenza.asp?idP= 83</t>
  </si>
  <si>
    <t>http://www.aslto4.piemonte.it/trasparenza/risultato.asp? typeRic=1&amp;letter=E</t>
  </si>
  <si>
    <t>http://www.aslto4.piemonte.it/trasparenza/risultato.asp? typeRic=1&amp;letter=J</t>
  </si>
  <si>
    <t>http://www.aslto4.piemonte.it/trasparenza/risultato.asp? typeRic=1&amp;letter=U</t>
  </si>
  <si>
    <t>http://www.aslto4.piemonte.it/trasparenza/risultato.asp? typeRic=1&amp;letter=K</t>
  </si>
  <si>
    <t>http://www.aslto4.piemonte.it/trasparenza/trasparenza.asp?idP= 87</t>
  </si>
  <si>
    <t>http://www.aslto4.piemonte.it/trasparenza/risultato.asp? typeRic=1&amp;letter=Q</t>
  </si>
  <si>
    <t>http://www.aslto4.piemonte.it/trasparenza/risultato.asp? typeRic=1&amp;letter=H</t>
  </si>
  <si>
    <t>http://www.aslto4.piemonte.it/trasparenza/risultato.asp? typeRic=1</t>
  </si>
  <si>
    <t>Dirigenti aziendali</t>
  </si>
  <si>
    <t>Tempi di attesa</t>
  </si>
  <si>
    <t>Bandi di concorso</t>
  </si>
  <si>
    <t>Tassi di assenza</t>
  </si>
  <si>
    <t>Contrattazione integrativa</t>
  </si>
  <si>
    <t>Bandi di gara e contratti</t>
  </si>
  <si>
    <t>Albo Pretorio</t>
  </si>
  <si>
    <t>Tipo di pagina</t>
  </si>
  <si>
    <t>Personale</t>
  </si>
  <si>
    <t>Dirigenti</t>
  </si>
  <si>
    <t>Disposizioni generali</t>
  </si>
  <si>
    <t>http://www.aslto4.piemonte.it/trasparenza/AmmTraspFogliaLink.asp?id=23</t>
  </si>
  <si>
    <t>http://www.aslto4.piemonte.it/trasparenza/AmmTraspFogliaLink.asp?id=15</t>
  </si>
  <si>
    <t>http://www.aslto4.piemonte.it/trasparenza/AmmTraspFogliaLink.asp?id=18</t>
  </si>
  <si>
    <t>http://www.aslto4.piemonte.it/trasparenza/AmmTraspFogliaLink.asp?id=21</t>
  </si>
  <si>
    <t>http://www.aslto4.piemonte.it/trasparenza/AmmTraspFogliaLink.asp?id=56</t>
  </si>
  <si>
    <t>http://www.aslto4.piemonte.it/trasparenza/AmmTraspFogliaLink.asp?id=58</t>
  </si>
  <si>
    <t>http://www.aslto4.piemonte.it/trasparenza/AmmTraspFogliaLink.asp?id=68</t>
  </si>
  <si>
    <t>http://www.aslto4.piemonte.it/trasparenza/AmmTraspFogliaText.asp?id=10</t>
  </si>
  <si>
    <t>http://www.aslto4.piemonte.it/trasparenza/AmmTraspFogliaText.asp?id=11</t>
  </si>
  <si>
    <t>http://www.aslto4.piemonte.it/trasparenza/AmmTraspFogliaText.asp?id=13</t>
  </si>
  <si>
    <t>http://www.aslto4.piemonte.it/trasparenza/AmmTraspFogliaText.asp?id=14</t>
  </si>
  <si>
    <t>http://www.aslto4.piemonte.it/trasparenza/AmmTraspFogliaText.asp?id=16</t>
  </si>
  <si>
    <t>http://www.aslto4.piemonte.it/trasparenza/AmmTraspFogliaText.asp?id=17</t>
  </si>
  <si>
    <t>http://www.aslto4.piemonte.it/trasparenza/AmmTraspFogliaText.asp?id=19</t>
  </si>
  <si>
    <t>http://www.aslto4.piemonte.it/trasparenza/AmmTraspFogliaText.asp?id=2</t>
  </si>
  <si>
    <t>http://www.aslto4.piemonte.it/trasparenza/AmmTraspFogliaText.asp?id=20</t>
  </si>
  <si>
    <t>http://www.aslto4.piemonte.it/trasparenza/AmmTraspFogliaText.asp?id=22</t>
  </si>
  <si>
    <t>http://www.aslto4.piemonte.it/trasparenza/AmmTraspFogliaText.asp?id=25</t>
  </si>
  <si>
    <t>http://www.aslto4.piemonte.it/trasparenza/AmmTraspFogliaText.asp?id=26</t>
  </si>
  <si>
    <t>http://www.aslto4.piemonte.it/trasparenza/AmmTraspFogliaText.asp?id=27</t>
  </si>
  <si>
    <t>http://www.aslto4.piemonte.it/trasparenza/AmmTraspFogliaText.asp?id=28</t>
  </si>
  <si>
    <t>http://www.aslto4.piemonte.it/trasparenza/AmmTraspFogliaText.asp?id=29</t>
  </si>
  <si>
    <t>http://www.aslto4.piemonte.it/trasparenza/AmmTraspFogliaText.asp?id=31</t>
  </si>
  <si>
    <t>http://www.aslto4.piemonte.it/trasparenza/AmmTraspFogliaText.asp?id=32</t>
  </si>
  <si>
    <t>http://www.aslto4.piemonte.it/trasparenza/AmmTraspFogliaText.asp?id=33</t>
  </si>
  <si>
    <t>http://www.aslto4.piemonte.it/trasparenza/AmmTraspFogliaText.asp?id=34</t>
  </si>
  <si>
    <t>http://www.aslto4.piemonte.it/trasparenza/AmmTraspFogliaText.asp?id=36</t>
  </si>
  <si>
    <t>http://www.aslto4.piemonte.it/trasparenza/AmmTraspFogliaText.asp?id=37</t>
  </si>
  <si>
    <t>http://www.aslto4.piemonte.it/trasparenza/AmmTraspFogliaText.asp?id=38</t>
  </si>
  <si>
    <t>http://www.aslto4.piemonte.it/trasparenza/AmmTraspFogliaText.asp?id=39</t>
  </si>
  <si>
    <t>http://www.aslto4.piemonte.it/trasparenza/AmmTraspFogliaText.asp?id=41</t>
  </si>
  <si>
    <t>http://www.aslto4.piemonte.it/trasparenza/AmmTraspFogliaText.asp?id=42</t>
  </si>
  <si>
    <t>http://www.aslto4.piemonte.it/trasparenza/AmmTraspFogliaText.asp?id=43</t>
  </si>
  <si>
    <t>http://www.aslto4.piemonte.it/trasparenza/AmmTraspFogliaText.asp?id=44</t>
  </si>
  <si>
    <t>http://www.aslto4.piemonte.it/trasparenza/AmmTraspFogliaText.asp?id=46</t>
  </si>
  <si>
    <t>http://www.aslto4.piemonte.it/trasparenza/AmmTraspFogliaText.asp?id=47</t>
  </si>
  <si>
    <t>http://www.aslto4.piemonte.it/trasparenza/AmmTraspFogliaText.asp?id=49</t>
  </si>
  <si>
    <t>http://www.aslto4.piemonte.it/trasparenza/AmmTraspFogliaText.asp?id=50</t>
  </si>
  <si>
    <t>http://www.aslto4.piemonte.it/trasparenza/AmmTraspFogliaText.asp?id=52</t>
  </si>
  <si>
    <t>http://www.aslto4.piemonte.it/trasparenza/AmmTraspFogliaText.asp?id=53</t>
  </si>
  <si>
    <t>http://www.aslto4.piemonte.it/trasparenza/AmmTraspFogliaText.asp?id=54</t>
  </si>
  <si>
    <t>http://www.aslto4.piemonte.it/trasparenza/AmmTraspFogliaText.asp?id=57</t>
  </si>
  <si>
    <t>http://www.aslto4.piemonte.it/trasparenza/AmmTraspFogliaText.asp?id=6</t>
  </si>
  <si>
    <t>http://www.aslto4.piemonte.it/trasparenza/AmmTraspFogliaText.asp?id=60</t>
  </si>
  <si>
    <t>http://www.aslto4.piemonte.it/trasparenza/AmmTraspFogliaText.asp?id=61</t>
  </si>
  <si>
    <t>http://www.aslto4.piemonte.it/trasparenza/AmmTraspFogliaText.asp?id=62</t>
  </si>
  <si>
    <t>http://www.aslto4.piemonte.it/trasparenza/AmmTraspFogliaText.asp?id=63</t>
  </si>
  <si>
    <t>http://www.aslto4.piemonte.it/trasparenza/AmmTraspFogliaText.asp?id=64</t>
  </si>
  <si>
    <t>http://www.aslto4.piemonte.it/trasparenza/AmmTraspFogliaText.asp?id=65</t>
  </si>
  <si>
    <t>http://www.aslto4.piemonte.it/trasparenza/AmmTraspFogliaText.asp?id=66</t>
  </si>
  <si>
    <t>http://www.aslto4.piemonte.it/trasparenza/AmmTraspFogliaText.asp?id=7</t>
  </si>
  <si>
    <t>http://www.aslto4.piemonte.it/trasparenza/AmmTraspFogliaText.asp?id=70</t>
  </si>
  <si>
    <t>http://www.aslto4.piemonte.it/trasparenza/AmmTraspFogliaText.asp?id=71</t>
  </si>
  <si>
    <t>http://www.aslto4.piemonte.it/trasparenza/AmmTraspFogliaText.asp?id=72</t>
  </si>
  <si>
    <t>http://www.aslto4.piemonte.it/trasparenza/AmmTraspFogliaText.asp?id=73</t>
  </si>
  <si>
    <t>http://www.aslto4.piemonte.it/trasparenza/AmmTraspFogliaText.asp?id=74</t>
  </si>
  <si>
    <t>http://www.aslto4.piemonte.it/trasparenza/AmmTraspFogliaText.asp?id=75</t>
  </si>
  <si>
    <t>http://www.aslto4.piemonte.it/trasparenza/AmmTraspFogliaText.asp?id=76</t>
  </si>
  <si>
    <t>http://www.aslto4.piemonte.it/trasparenza/AmmTraspFogliaText.asp?id=77</t>
  </si>
  <si>
    <t>http://www.aslto4.piemonte.it/trasparenza/AmmTraspFogliaText.asp?id=78</t>
  </si>
  <si>
    <t>http://www.aslto4.piemonte.it/trasparenza/AmmTraspFogliaText.asp?id=84</t>
  </si>
  <si>
    <t>http://www.aslto4.piemonte.it/trasparenza/AmmTraspFogliaText.asp?id=86</t>
  </si>
  <si>
    <t>http://www.aslto4.piemonte.it/trasparenza/AmmTraspFogliaText.asp?id=88</t>
  </si>
  <si>
    <t>http://www.aslto4.piemonte.it/trasparenza/AmmTraspFogliaText.asp?id=9</t>
  </si>
  <si>
    <t>http://www.aslto4.piemonte.it/trasparenza/risultatoTitolari.asp?typeRic=0</t>
  </si>
  <si>
    <t>http://www.aslto4.piemonte.it/trasparenza/risultatoTitolari.asp?typeRic=1&amp;letter=A</t>
  </si>
  <si>
    <t>http://www.aslto4.piemonte.it/trasparenza/risultatoTitolari.asp?typeRic=1&amp;letter=B</t>
  </si>
  <si>
    <t>http://www.aslto4.piemonte.it/trasparenza/risultatoTitolari.asp?typeRic=1&amp;letter=C</t>
  </si>
  <si>
    <t>http://www.aslto4.piemonte.it/trasparenza/risultatoTitolari.asp?typeRic=1&amp;letter=D</t>
  </si>
  <si>
    <t>http://www.aslto4.piemonte.it/trasparenza/risultatoTitolari.asp?typeRic=1&amp;letter=E</t>
  </si>
  <si>
    <t>http://www.aslto4.piemonte.it/trasparenza/risultatoTitolari.asp?typeRic=1&amp;letter=F</t>
  </si>
  <si>
    <t>http://www.aslto4.piemonte.it/trasparenza/risultatoTitolari.asp?typeRic=1&amp;letter=G</t>
  </si>
  <si>
    <t>http://www.aslto4.piemonte.it/trasparenza/risultatoTitolari.asp?typeRic=1&amp;letter=L</t>
  </si>
  <si>
    <t>http://www.aslto4.piemonte.it/trasparenza/risultatoTitolari.asp?typeRic=1&amp;letter=M</t>
  </si>
  <si>
    <t>http://www.aslto4.piemonte.it/trasparenza/risultatoTitolari.asp?typeRic=1&amp;letter=N</t>
  </si>
  <si>
    <t>http://www.aslto4.piemonte.it/trasparenza/risultatoTitolari.asp?typeRic=1&amp;letter=P</t>
  </si>
  <si>
    <t>http://www.aslto4.piemonte.it/trasparenza/risultatoTitolari.asp?typeRic=1&amp;letter=Q</t>
  </si>
  <si>
    <t>http://www.aslto4.piemonte.it/trasparenza/risultatoTitolari.asp?typeRic=1&amp;letter=R</t>
  </si>
  <si>
    <t>http://www.aslto4.piemonte.it/trasparenza/risultatoTitolari.asp?typeRic=1&amp;letter=S</t>
  </si>
  <si>
    <t>http://www.aslto4.piemonte.it/trasparenza/risultatoTitolari.asp?typeRic=1&amp;letter=T</t>
  </si>
  <si>
    <t>http://www.aslto4.piemonte.it/trasparenza/risultatoTitolari.asp?typeRic=1&amp;letter=V</t>
  </si>
  <si>
    <t>Criteri e modalità</t>
  </si>
  <si>
    <t>Sovvenzioni,contributi,sussidi,vantaggi economici</t>
  </si>
  <si>
    <t>Atti di concessione</t>
  </si>
  <si>
    <t>Servizi erogati</t>
  </si>
  <si>
    <t>Tempi medi di erogazione dei servizi</t>
  </si>
  <si>
    <t>Altri contenuti</t>
  </si>
  <si>
    <t>Liste di attesa</t>
  </si>
  <si>
    <t>Telefono e posta elettronica</t>
  </si>
  <si>
    <t>Organizzazione</t>
  </si>
  <si>
    <t>Consulenti e collaboratori</t>
  </si>
  <si>
    <t>Incarichi amministrativi di vertice</t>
  </si>
  <si>
    <t>Dotazione organica</t>
  </si>
  <si>
    <t>Personale non a tempo indeterminato</t>
  </si>
  <si>
    <t>Incarichi conferiti e autorizzati ai dipendenti</t>
  </si>
  <si>
    <t>Programma per la Trasparenza e l'Integrità</t>
  </si>
  <si>
    <t>Contrattazione collettiva</t>
  </si>
  <si>
    <t>OIV</t>
  </si>
  <si>
    <t>Piano della Performance</t>
  </si>
  <si>
    <t>Performance</t>
  </si>
  <si>
    <t>Relazione sulla Performance</t>
  </si>
  <si>
    <t>Ammontare complessivo dei premi</t>
  </si>
  <si>
    <t>Monitoraggio tempi procedimentali</t>
  </si>
  <si>
    <t>Dati aggregati attività amministrativa</t>
  </si>
  <si>
    <t>Enti di diritto privato controllati</t>
  </si>
  <si>
    <t>Enti controllati</t>
  </si>
  <si>
    <t>Società partecipate</t>
  </si>
  <si>
    <t>Dati relativi ai premi</t>
  </si>
  <si>
    <t>Benessere organizzativo</t>
  </si>
  <si>
    <t>Enti pubblici vigilati</t>
  </si>
  <si>
    <t>Tipologie di procedimento</t>
  </si>
  <si>
    <t>Dichiarazioni sostitutive e acquisizione d'ufficio dei dati</t>
  </si>
  <si>
    <t>Provvedimenti organi indirizzo-politico</t>
  </si>
  <si>
    <t>Provvedimenti</t>
  </si>
  <si>
    <t>Provvedimenti dirigenti</t>
  </si>
  <si>
    <t>Controlli sulle imprese</t>
  </si>
  <si>
    <t>Bilancio preventivo e consuntivo</t>
  </si>
  <si>
    <t>Bilanci</t>
  </si>
  <si>
    <t>Piano degli indicatori e risultati attesi di bilancio</t>
  </si>
  <si>
    <t>Patrimonio immobiliare</t>
  </si>
  <si>
    <t>Beni immobili e gestione patrimonio</t>
  </si>
  <si>
    <t>Canoni di locazione o affitto</t>
  </si>
  <si>
    <t>Controlli e rilievi sull'amministrazione</t>
  </si>
  <si>
    <t>Costi contabilizzati</t>
  </si>
  <si>
    <t>Organi di indirizzo politico-amministrativo</t>
  </si>
  <si>
    <t>Indicatore di tempestività dei pagamenti</t>
  </si>
  <si>
    <t>Pagamenti dell'amministrazione</t>
  </si>
  <si>
    <t>IBAN e pagamenti informatici</t>
  </si>
  <si>
    <t>Opere pubbliche</t>
  </si>
  <si>
    <t>Pianificazione e governo del territorio</t>
  </si>
  <si>
    <t>Informazioni ambientali</t>
  </si>
  <si>
    <t>Strutture sanitarie private accreditate</t>
  </si>
  <si>
    <t>Interventi straordinari e di emergenza</t>
  </si>
  <si>
    <t>Sanzioni per mancata comunicazione dei dati</t>
  </si>
  <si>
    <t>Accesso civico</t>
  </si>
  <si>
    <t>Provvedimenti della Direzione Aziendale</t>
  </si>
  <si>
    <t>Piano dei pagamenti</t>
  </si>
  <si>
    <t>Elenco debiti comunicati ai creditori</t>
  </si>
  <si>
    <t>Articolazione degli uffici</t>
  </si>
  <si>
    <t>Titolari di posizione organizzativa</t>
  </si>
  <si>
    <t>Controllo autocertificazioni</t>
  </si>
  <si>
    <t>Contrattazione integrativa aziendale</t>
  </si>
  <si>
    <t>Risultato della ricerca</t>
  </si>
  <si>
    <t>Tempi d'attesa per visite ed esami specialistici</t>
  </si>
  <si>
    <t>Tempi d'attesa per i servizi territoriali</t>
  </si>
  <si>
    <t>Amministrazione trasparente</t>
  </si>
  <si>
    <t>Atti generali</t>
  </si>
  <si>
    <t>Attivita' e procedimenti</t>
  </si>
  <si>
    <t>Oneri informativi per cittadini e imprese</t>
  </si>
  <si>
    <t>Corruzione</t>
  </si>
  <si>
    <t>Attestazioni OIV o di struttura analoga</t>
  </si>
  <si>
    <t>Incarichi di collaborazione</t>
  </si>
  <si>
    <t>Tassi di presenza e assenza</t>
  </si>
  <si>
    <t>http://www.aslto4.piemonte.it/trasparenza/AmmTraspFogliaText.asp?id=83</t>
  </si>
  <si>
    <t>http://www.aslto4.piemonte.it/trasparenza/AmmTraspFogliaText.asp?id=90</t>
  </si>
  <si>
    <t>http://www.aslto4.piemonte.it/trasparenza/AmmTraspFogliaText.asp?id=91</t>
  </si>
  <si>
    <t>http://www.aslto4.piemonte.it/trasparenza/AmmTraspFogliaText.asp?id=92</t>
  </si>
  <si>
    <t>http://www.aslto4.piemonte.it/trasparenza/AmmTraspFogliaText.asp?id=93</t>
  </si>
  <si>
    <t>Accessibilita' e Catalogo di dati, metadati e banche dati</t>
  </si>
  <si>
    <t>Dati ulteriori</t>
  </si>
  <si>
    <t>Disposizioni Generali</t>
  </si>
  <si>
    <t>Atti aziendali</t>
  </si>
  <si>
    <t>Normativa regionale</t>
  </si>
  <si>
    <t>http://www.aslto4.piemonte.it/trasparenza/AmmTraspFogliaText.asp?id=89</t>
  </si>
  <si>
    <t>Normativa nazionale</t>
  </si>
  <si>
    <t>http://www.aslto4.piemonte.it/trasparenza/linkutili.asp</t>
  </si>
  <si>
    <t>http://www.aslto4.piemonte.it/trasparenza/privacy.asp</t>
  </si>
  <si>
    <t>http://www.aslto4.piemonte.it/trasparenza/privacy_espanso.asp?N=423</t>
  </si>
  <si>
    <t>http://www.aslto4.piemonte.it/trasparenza/privacy_espanso.asp?N=778</t>
  </si>
  <si>
    <t>http://www.aslto4.piemonte.it/trasparenza/TempiAttesaExp.asp?N= 674</t>
  </si>
  <si>
    <t>http://www.aslto4.piemonte.it/trasparenza/TraspDirigenti.asp</t>
  </si>
  <si>
    <t>Elenco Siti tematici</t>
  </si>
  <si>
    <t>Privacy</t>
  </si>
  <si>
    <t>Regolamento aziendale attuativo del Codice in materia di protezione dei dati personali</t>
  </si>
  <si>
    <t>ASLTO4.PIEMONTE.IT -PAGINE WEB PIU' VISITATE 1° semestre 2015 - SEZIONE TRASPARENZA</t>
  </si>
  <si>
    <t>ASLTO4.PIEMONTE.IT - 1° semestre 2015</t>
  </si>
  <si>
    <t>Tutto sito ASL</t>
  </si>
  <si>
    <t>Totale visualizzazioni di pagina</t>
  </si>
  <si>
    <t>Durata media della sessione di navigazione</t>
  </si>
  <si>
    <t>Totale utenti unici</t>
  </si>
  <si>
    <t>Sezione Trasparenza</t>
  </si>
  <si>
    <t>% sul totale del sito</t>
  </si>
  <si>
    <t>http://www.aslto4.piemonte.it/trasparenza/AmmTraspFogliaText.asp?id=94</t>
  </si>
  <si>
    <t>http://www.aslto4.piemonte.it/trasparenza/AmmTraspFogliaText.asp?id=95</t>
  </si>
  <si>
    <t>http://www.aslto4.piemonte.it/trasparenza/AmmTraspFogliaText.asp?id=96</t>
  </si>
  <si>
    <t>http://www.aslto4.piemonte.it/trasparenza/AmmTraspFogliaText.asp?id=97</t>
  </si>
  <si>
    <t>Attestazione 31 dicembre 2014</t>
  </si>
  <si>
    <t>Incarichi consulenti e collaboratori</t>
  </si>
  <si>
    <t>Tabelle incarichi comunicate al Dipartimento della Funzione Pubblica</t>
  </si>
  <si>
    <t>Collegio Sindacale</t>
  </si>
  <si>
    <t>http://www.aslto4.piemonte.it/trasparenza/trasparenza.asp?idP= 11</t>
  </si>
  <si>
    <t>http://www.aslto4.piemonte.it/trasparenza/risultato.asp?typeRic=1&amp;letter=baima</t>
  </si>
  <si>
    <t>http://www.aslto4.piemonte.it/trasparenza/fatturazione.asp</t>
  </si>
  <si>
    <t>Posizioni organizzative</t>
  </si>
  <si>
    <t>Carta dei servizi e standard di qualità</t>
  </si>
  <si>
    <t>Pagina non disponibile al 01/07/2015</t>
  </si>
  <si>
    <t>Rappresentazione grafica</t>
  </si>
  <si>
    <t>Pagina non più disponibile al 01/07/2015</t>
  </si>
  <si>
    <t>Attestazione 30 settembre 2013</t>
  </si>
  <si>
    <t>Amministrazione trasparente Legge 190 del 2012</t>
  </si>
  <si>
    <t>Elenco debiti scaduti</t>
  </si>
  <si>
    <t>Scadenzario dei nuovi obblighi amministrativi</t>
  </si>
  <si>
    <t>Codici disciplinari e codici di condotta</t>
  </si>
  <si>
    <t>Attestazione 31 dicembre 2013</t>
  </si>
  <si>
    <t>Fatturazione elettronica</t>
  </si>
  <si>
    <t>nformativa ai cittadini prevista dall'articolo 13 del Decreto Legislativo 196 del 2003 e successive modifiche e integrazioni (Codice in materia di protezione dei dati personali)</t>
  </si>
  <si>
    <t>Tempi d'attesa per i ricoveri ospedalieri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</si>
</sst>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.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0.000%"/>
    <numFmt numFmtId="174" formatCode="0.0%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64" fontId="0" fillId="0" borderId="0" xfId="52" applyNumberFormat="1" applyFont="1" applyAlignment="1">
      <alignment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42" applyFont="1" applyFill="1" applyBorder="1" applyAlignment="1" applyProtection="1">
      <alignment horizontal="left" vertical="top"/>
      <protection/>
    </xf>
    <xf numFmtId="0" fontId="6" fillId="0" borderId="0" xfId="42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>
      <alignment horizontal="right" vertical="top" wrapText="1"/>
    </xf>
    <xf numFmtId="0" fontId="3" fillId="0" borderId="0" xfId="144" applyFont="1" applyFill="1" applyBorder="1" applyAlignment="1">
      <alignment horizontal="left" vertical="top" wrapText="1"/>
    </xf>
    <xf numFmtId="0" fontId="16" fillId="0" borderId="4" xfId="47" applyAlignment="1">
      <alignment/>
    </xf>
    <xf numFmtId="21" fontId="0" fillId="0" borderId="0" xfId="0" applyNumberFormat="1" applyAlignment="1">
      <alignment/>
    </xf>
    <xf numFmtId="0" fontId="15" fillId="0" borderId="0" xfId="46" applyFill="1" applyBorder="1" applyAlignment="1">
      <alignment horizontal="center" vertical="center" wrapText="1"/>
    </xf>
    <xf numFmtId="0" fontId="0" fillId="0" borderId="0" xfId="76">
      <alignment/>
      <protection/>
    </xf>
    <xf numFmtId="0" fontId="0" fillId="0" borderId="0" xfId="87">
      <alignment/>
      <protection/>
    </xf>
    <xf numFmtId="0" fontId="0" fillId="0" borderId="0" xfId="94">
      <alignment/>
      <protection/>
    </xf>
    <xf numFmtId="0" fontId="0" fillId="0" borderId="0" xfId="95">
      <alignment/>
      <protection/>
    </xf>
    <xf numFmtId="0" fontId="0" fillId="0" borderId="0" xfId="96">
      <alignment/>
      <protection/>
    </xf>
    <xf numFmtId="0" fontId="0" fillId="0" borderId="0" xfId="97">
      <alignment/>
      <protection/>
    </xf>
    <xf numFmtId="0" fontId="0" fillId="0" borderId="0" xfId="98">
      <alignment/>
      <protection/>
    </xf>
    <xf numFmtId="0" fontId="0" fillId="0" borderId="0" xfId="55">
      <alignment/>
      <protection/>
    </xf>
    <xf numFmtId="0" fontId="0" fillId="0" borderId="0" xfId="56">
      <alignment/>
      <protection/>
    </xf>
    <xf numFmtId="0" fontId="0" fillId="0" borderId="0" xfId="57">
      <alignment/>
      <protection/>
    </xf>
    <xf numFmtId="0" fontId="6" fillId="0" borderId="0" xfId="55" applyFont="1">
      <alignment/>
      <protection/>
    </xf>
    <xf numFmtId="0" fontId="0" fillId="0" borderId="0" xfId="58">
      <alignment/>
      <protection/>
    </xf>
    <xf numFmtId="0" fontId="0" fillId="0" borderId="0" xfId="59">
      <alignment/>
      <protection/>
    </xf>
    <xf numFmtId="0" fontId="0" fillId="0" borderId="0" xfId="60">
      <alignment/>
      <protection/>
    </xf>
    <xf numFmtId="0" fontId="0" fillId="0" borderId="0" xfId="61">
      <alignment/>
      <protection/>
    </xf>
    <xf numFmtId="0" fontId="0" fillId="0" borderId="0" xfId="62">
      <alignment/>
      <protection/>
    </xf>
    <xf numFmtId="0" fontId="0" fillId="0" borderId="0" xfId="63">
      <alignment/>
      <protection/>
    </xf>
    <xf numFmtId="0" fontId="0" fillId="0" borderId="0" xfId="64">
      <alignment/>
      <protection/>
    </xf>
    <xf numFmtId="0" fontId="0" fillId="0" borderId="0" xfId="66">
      <alignment/>
      <protection/>
    </xf>
    <xf numFmtId="0" fontId="0" fillId="0" borderId="0" xfId="67">
      <alignment/>
      <protection/>
    </xf>
    <xf numFmtId="0" fontId="0" fillId="0" borderId="0" xfId="68">
      <alignment/>
      <protection/>
    </xf>
    <xf numFmtId="0" fontId="0" fillId="0" borderId="0" xfId="69">
      <alignment/>
      <protection/>
    </xf>
    <xf numFmtId="0" fontId="0" fillId="0" borderId="0" xfId="70">
      <alignment/>
      <protection/>
    </xf>
    <xf numFmtId="0" fontId="0" fillId="0" borderId="0" xfId="72">
      <alignment/>
      <protection/>
    </xf>
    <xf numFmtId="0" fontId="0" fillId="0" borderId="0" xfId="73">
      <alignment/>
      <protection/>
    </xf>
    <xf numFmtId="0" fontId="0" fillId="0" borderId="0" xfId="74">
      <alignment/>
      <protection/>
    </xf>
    <xf numFmtId="0" fontId="0" fillId="0" borderId="0" xfId="75">
      <alignment/>
      <protection/>
    </xf>
    <xf numFmtId="0" fontId="0" fillId="0" borderId="0" xfId="77">
      <alignment/>
      <protection/>
    </xf>
    <xf numFmtId="0" fontId="0" fillId="0" borderId="0" xfId="78">
      <alignment/>
      <protection/>
    </xf>
    <xf numFmtId="0" fontId="0" fillId="0" borderId="0" xfId="80">
      <alignment/>
      <protection/>
    </xf>
    <xf numFmtId="0" fontId="6" fillId="0" borderId="0" xfId="58" applyFont="1">
      <alignment/>
      <protection/>
    </xf>
    <xf numFmtId="0" fontId="0" fillId="0" borderId="0" xfId="81">
      <alignment/>
      <protection/>
    </xf>
    <xf numFmtId="0" fontId="0" fillId="0" borderId="0" xfId="82">
      <alignment/>
      <protection/>
    </xf>
    <xf numFmtId="0" fontId="6" fillId="0" borderId="0" xfId="57" applyFont="1">
      <alignment/>
      <protection/>
    </xf>
    <xf numFmtId="0" fontId="0" fillId="0" borderId="0" xfId="83">
      <alignment/>
      <protection/>
    </xf>
    <xf numFmtId="0" fontId="6" fillId="0" borderId="0" xfId="98" applyFont="1">
      <alignment/>
      <protection/>
    </xf>
    <xf numFmtId="0" fontId="6" fillId="0" borderId="0" xfId="65" applyFont="1">
      <alignment/>
      <protection/>
    </xf>
    <xf numFmtId="0" fontId="0" fillId="0" borderId="0" xfId="84">
      <alignment/>
      <protection/>
    </xf>
    <xf numFmtId="0" fontId="6" fillId="0" borderId="0" xfId="59" applyFont="1">
      <alignment/>
      <protection/>
    </xf>
    <xf numFmtId="0" fontId="0" fillId="0" borderId="0" xfId="85">
      <alignment/>
      <protection/>
    </xf>
    <xf numFmtId="0" fontId="0" fillId="0" borderId="0" xfId="86">
      <alignment/>
      <protection/>
    </xf>
    <xf numFmtId="0" fontId="6" fillId="0" borderId="0" xfId="0" applyFont="1" applyAlignment="1">
      <alignment/>
    </xf>
    <xf numFmtId="0" fontId="6" fillId="0" borderId="0" xfId="94" applyFont="1">
      <alignment/>
      <protection/>
    </xf>
    <xf numFmtId="0" fontId="0" fillId="0" borderId="0" xfId="88">
      <alignment/>
      <protection/>
    </xf>
    <xf numFmtId="0" fontId="6" fillId="0" borderId="0" xfId="96" applyFont="1">
      <alignment/>
      <protection/>
    </xf>
    <xf numFmtId="0" fontId="0" fillId="0" borderId="0" xfId="89">
      <alignment/>
      <protection/>
    </xf>
    <xf numFmtId="0" fontId="6" fillId="0" borderId="0" xfId="87" applyFont="1">
      <alignment/>
      <protection/>
    </xf>
    <xf numFmtId="0" fontId="0" fillId="0" borderId="0" xfId="90">
      <alignment/>
      <protection/>
    </xf>
    <xf numFmtId="0" fontId="6" fillId="0" borderId="0" xfId="56" applyFont="1">
      <alignment/>
      <protection/>
    </xf>
    <xf numFmtId="0" fontId="6" fillId="0" borderId="0" xfId="97" applyFont="1">
      <alignment/>
      <protection/>
    </xf>
    <xf numFmtId="0" fontId="0" fillId="0" borderId="0" xfId="91">
      <alignment/>
      <protection/>
    </xf>
    <xf numFmtId="0" fontId="6" fillId="0" borderId="0" xfId="95" applyFont="1">
      <alignment/>
      <protection/>
    </xf>
    <xf numFmtId="0" fontId="6" fillId="0" borderId="0" xfId="76" applyFont="1">
      <alignment/>
      <protection/>
    </xf>
    <xf numFmtId="0" fontId="0" fillId="0" borderId="0" xfId="93">
      <alignment/>
      <protection/>
    </xf>
    <xf numFmtId="0" fontId="6" fillId="0" borderId="0" xfId="60" applyFont="1">
      <alignment/>
      <protection/>
    </xf>
    <xf numFmtId="0" fontId="6" fillId="0" borderId="0" xfId="61" applyFont="1">
      <alignment/>
      <protection/>
    </xf>
    <xf numFmtId="0" fontId="6" fillId="0" borderId="0" xfId="62" applyFont="1">
      <alignment/>
      <protection/>
    </xf>
    <xf numFmtId="0" fontId="6" fillId="0" borderId="0" xfId="63" applyFont="1">
      <alignment/>
      <protection/>
    </xf>
    <xf numFmtId="0" fontId="6" fillId="0" borderId="0" xfId="64" applyFont="1">
      <alignment/>
      <protection/>
    </xf>
    <xf numFmtId="0" fontId="6" fillId="0" borderId="0" xfId="66" applyFont="1">
      <alignment/>
      <protection/>
    </xf>
    <xf numFmtId="0" fontId="6" fillId="0" borderId="0" xfId="67" applyFont="1">
      <alignment/>
      <protection/>
    </xf>
    <xf numFmtId="0" fontId="6" fillId="0" borderId="0" xfId="68" applyFont="1">
      <alignment/>
      <protection/>
    </xf>
    <xf numFmtId="0" fontId="6" fillId="0" borderId="0" xfId="69" applyFont="1">
      <alignment/>
      <protection/>
    </xf>
    <xf numFmtId="0" fontId="6" fillId="0" borderId="0" xfId="91" applyFont="1">
      <alignment/>
      <protection/>
    </xf>
    <xf numFmtId="0" fontId="6" fillId="0" borderId="0" xfId="93" applyFont="1">
      <alignment/>
      <protection/>
    </xf>
    <xf numFmtId="0" fontId="6" fillId="0" borderId="0" xfId="70" applyFont="1">
      <alignment/>
      <protection/>
    </xf>
    <xf numFmtId="0" fontId="6" fillId="0" borderId="0" xfId="0" applyFont="1" applyFill="1" applyBorder="1" applyAlignment="1">
      <alignment vertical="top"/>
    </xf>
    <xf numFmtId="0" fontId="6" fillId="0" borderId="0" xfId="72" applyFont="1">
      <alignment/>
      <protection/>
    </xf>
    <xf numFmtId="0" fontId="6" fillId="0" borderId="0" xfId="73" applyFont="1">
      <alignment/>
      <protection/>
    </xf>
    <xf numFmtId="0" fontId="6" fillId="0" borderId="0" xfId="74" applyFont="1">
      <alignment/>
      <protection/>
    </xf>
    <xf numFmtId="0" fontId="6" fillId="0" borderId="0" xfId="75" applyFont="1">
      <alignment/>
      <protection/>
    </xf>
    <xf numFmtId="0" fontId="6" fillId="0" borderId="0" xfId="77" applyFont="1">
      <alignment/>
      <protection/>
    </xf>
    <xf numFmtId="0" fontId="6" fillId="0" borderId="0" xfId="78" applyFont="1">
      <alignment/>
      <protection/>
    </xf>
    <xf numFmtId="0" fontId="6" fillId="0" borderId="0" xfId="80" applyFont="1">
      <alignment/>
      <protection/>
    </xf>
    <xf numFmtId="0" fontId="6" fillId="0" borderId="0" xfId="81" applyFont="1">
      <alignment/>
      <protection/>
    </xf>
    <xf numFmtId="0" fontId="6" fillId="0" borderId="0" xfId="82" applyFont="1">
      <alignment/>
      <protection/>
    </xf>
    <xf numFmtId="0" fontId="6" fillId="0" borderId="0" xfId="83" applyFont="1">
      <alignment/>
      <protection/>
    </xf>
    <xf numFmtId="0" fontId="6" fillId="0" borderId="0" xfId="84" applyFont="1">
      <alignment/>
      <protection/>
    </xf>
    <xf numFmtId="0" fontId="6" fillId="0" borderId="0" xfId="85" applyFont="1">
      <alignment/>
      <protection/>
    </xf>
    <xf numFmtId="0" fontId="6" fillId="0" borderId="0" xfId="86" applyFont="1">
      <alignment/>
      <protection/>
    </xf>
    <xf numFmtId="0" fontId="6" fillId="0" borderId="0" xfId="88" applyFont="1">
      <alignment/>
      <protection/>
    </xf>
    <xf numFmtId="0" fontId="6" fillId="0" borderId="0" xfId="89" applyFont="1">
      <alignment/>
      <protection/>
    </xf>
    <xf numFmtId="0" fontId="6" fillId="0" borderId="0" xfId="90" applyFont="1">
      <alignment/>
      <protection/>
    </xf>
    <xf numFmtId="173" fontId="6" fillId="0" borderId="0" xfId="145" applyNumberFormat="1" applyFont="1" applyAlignment="1">
      <alignment/>
    </xf>
    <xf numFmtId="0" fontId="15" fillId="0" borderId="10" xfId="46" applyFill="1" applyBorder="1" applyAlignment="1">
      <alignment horizontal="center" vertical="center" wrapText="1"/>
    </xf>
    <xf numFmtId="0" fontId="15" fillId="0" borderId="11" xfId="46" applyFill="1" applyBorder="1" applyAlignment="1">
      <alignment horizontal="center" vertical="center" wrapText="1"/>
    </xf>
    <xf numFmtId="0" fontId="15" fillId="0" borderId="12" xfId="46" applyFill="1" applyBorder="1" applyAlignment="1">
      <alignment horizontal="center" vertical="center" wrapText="1"/>
    </xf>
    <xf numFmtId="0" fontId="15" fillId="0" borderId="13" xfId="46" applyFill="1" applyBorder="1" applyAlignment="1">
      <alignment horizontal="center" vertical="center" wrapText="1"/>
    </xf>
    <xf numFmtId="0" fontId="15" fillId="0" borderId="0" xfId="46" applyFill="1" applyBorder="1" applyAlignment="1">
      <alignment horizontal="center" vertical="center" wrapText="1"/>
    </xf>
    <xf numFmtId="0" fontId="15" fillId="0" borderId="14" xfId="46" applyFill="1" applyBorder="1" applyAlignment="1">
      <alignment horizontal="center" vertical="center" wrapText="1"/>
    </xf>
  </cellXfs>
  <cellStyles count="13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33" xfId="80"/>
    <cellStyle name="Normal 34" xfId="81"/>
    <cellStyle name="Normal 35" xfId="82"/>
    <cellStyle name="Normal 36" xfId="83"/>
    <cellStyle name="Normal 37" xfId="84"/>
    <cellStyle name="Normal 38" xfId="85"/>
    <cellStyle name="Normal 39" xfId="86"/>
    <cellStyle name="Normal 4" xfId="87"/>
    <cellStyle name="Normal 40" xfId="88"/>
    <cellStyle name="Normal 41" xfId="89"/>
    <cellStyle name="Normal 42" xfId="90"/>
    <cellStyle name="Normal 43" xfId="91"/>
    <cellStyle name="Normal 44" xfId="92"/>
    <cellStyle name="Normal 45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10" xfId="100"/>
    <cellStyle name="Note 11" xfId="101"/>
    <cellStyle name="Note 12" xfId="102"/>
    <cellStyle name="Note 13" xfId="103"/>
    <cellStyle name="Note 14" xfId="104"/>
    <cellStyle name="Note 15" xfId="105"/>
    <cellStyle name="Note 16" xfId="106"/>
    <cellStyle name="Note 17" xfId="107"/>
    <cellStyle name="Note 18" xfId="108"/>
    <cellStyle name="Note 19" xfId="109"/>
    <cellStyle name="Note 2" xfId="110"/>
    <cellStyle name="Note 20" xfId="111"/>
    <cellStyle name="Note 21" xfId="112"/>
    <cellStyle name="Note 22" xfId="113"/>
    <cellStyle name="Note 23" xfId="114"/>
    <cellStyle name="Note 24" xfId="115"/>
    <cellStyle name="Note 25" xfId="116"/>
    <cellStyle name="Note 26" xfId="117"/>
    <cellStyle name="Note 27" xfId="118"/>
    <cellStyle name="Note 28" xfId="119"/>
    <cellStyle name="Note 29" xfId="120"/>
    <cellStyle name="Note 3" xfId="121"/>
    <cellStyle name="Note 30" xfId="122"/>
    <cellStyle name="Note 31" xfId="123"/>
    <cellStyle name="Note 32" xfId="124"/>
    <cellStyle name="Note 33" xfId="125"/>
    <cellStyle name="Note 34" xfId="126"/>
    <cellStyle name="Note 35" xfId="127"/>
    <cellStyle name="Note 36" xfId="128"/>
    <cellStyle name="Note 37" xfId="129"/>
    <cellStyle name="Note 38" xfId="130"/>
    <cellStyle name="Note 39" xfId="131"/>
    <cellStyle name="Note 4" xfId="132"/>
    <cellStyle name="Note 40" xfId="133"/>
    <cellStyle name="Note 41" xfId="134"/>
    <cellStyle name="Note 42" xfId="135"/>
    <cellStyle name="Note 43" xfId="136"/>
    <cellStyle name="Note 44" xfId="137"/>
    <cellStyle name="Note 45" xfId="138"/>
    <cellStyle name="Note 5" xfId="139"/>
    <cellStyle name="Note 6" xfId="140"/>
    <cellStyle name="Note 7" xfId="141"/>
    <cellStyle name="Note 8" xfId="142"/>
    <cellStyle name="Note 9" xfId="143"/>
    <cellStyle name="Output" xfId="144"/>
    <cellStyle name="Percent" xfId="145"/>
    <cellStyle name="Title" xfId="146"/>
    <cellStyle name="Total" xfId="147"/>
    <cellStyle name="Currency" xfId="148"/>
    <cellStyle name="Currency [0]" xfId="149"/>
    <cellStyle name="Warning Text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l.ivrea.to.it/%20trasparenza/alboPret.asp" TargetMode="External" /><Relationship Id="rId2" Type="http://schemas.openxmlformats.org/officeDocument/2006/relationships/hyperlink" Target="http://www.aslto4.piemonte.it/trasparenza/trasparenza.asp?idP=1" TargetMode="External" /><Relationship Id="rId3" Type="http://schemas.openxmlformats.org/officeDocument/2006/relationships/hyperlink" Target="http://www.aslto4.piemonte.it/trasparenza/trasparenza.asp?idP=30" TargetMode="External" /><Relationship Id="rId4" Type="http://schemas.openxmlformats.org/officeDocument/2006/relationships/hyperlink" Target="http://www.aslto4.piemonte.it/trasparenza/trasparenza.asp?idP=30" TargetMode="External" /><Relationship Id="rId5" Type="http://schemas.openxmlformats.org/officeDocument/2006/relationships/hyperlink" Target="http://www.aslto4.piemonte.it/trasparenza/trasparenza.asp?idP=30" TargetMode="External" /><Relationship Id="rId6" Type="http://schemas.openxmlformats.org/officeDocument/2006/relationships/hyperlink" Target="http://www.aslto4.piemonte.it/trasparenza/trasparenza.asp?idP=30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1.421875" style="0" bestFit="1" customWidth="1"/>
    <col min="2" max="2" width="8.8515625" style="0" bestFit="1" customWidth="1"/>
    <col min="5" max="5" width="12.7109375" style="0" bestFit="1" customWidth="1"/>
    <col min="6" max="6" width="14.421875" style="0" bestFit="1" customWidth="1"/>
  </cols>
  <sheetData>
    <row r="1" spans="1:5" ht="25.5" customHeight="1">
      <c r="A1" s="103" t="s">
        <v>243</v>
      </c>
      <c r="B1" s="104"/>
      <c r="C1" s="104"/>
      <c r="D1" s="104"/>
      <c r="E1" s="105"/>
    </row>
    <row r="3" ht="18" thickBot="1">
      <c r="A3" s="16" t="s">
        <v>244</v>
      </c>
    </row>
    <row r="4" spans="1:2" ht="15.75" thickTop="1">
      <c r="A4" t="s">
        <v>245</v>
      </c>
      <c r="B4" s="1">
        <f>283347+106667</f>
        <v>390014</v>
      </c>
    </row>
    <row r="5" spans="1:2" ht="15">
      <c r="A5" t="s">
        <v>246</v>
      </c>
      <c r="B5" s="17">
        <v>0.001550925925925926</v>
      </c>
    </row>
    <row r="6" spans="1:2" ht="15">
      <c r="A6" t="s">
        <v>247</v>
      </c>
      <c r="B6" s="1">
        <v>18994</v>
      </c>
    </row>
    <row r="8" ht="18" thickBot="1">
      <c r="A8" s="16" t="s">
        <v>248</v>
      </c>
    </row>
    <row r="9" spans="1:2" ht="15.75" thickTop="1">
      <c r="A9" t="s">
        <v>245</v>
      </c>
      <c r="B9" s="1">
        <f>'Trasp2015  01-06'!C3</f>
        <v>92808</v>
      </c>
    </row>
    <row r="10" spans="1:2" ht="15">
      <c r="A10" t="s">
        <v>246</v>
      </c>
      <c r="B10" s="17">
        <v>0.000636574074074074</v>
      </c>
    </row>
    <row r="11" spans="1:2" ht="15">
      <c r="A11" t="s">
        <v>247</v>
      </c>
      <c r="B11" s="1">
        <v>13434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30.140625" style="4" customWidth="1"/>
    <col min="2" max="2" width="22.140625" style="7" customWidth="1"/>
    <col min="3" max="3" width="8.57421875" style="2" customWidth="1"/>
    <col min="4" max="4" width="10.7109375" style="4" bestFit="1" customWidth="1"/>
    <col min="5" max="5" width="53.57421875" style="6" bestFit="1" customWidth="1"/>
    <col min="6" max="6" width="8.57421875" style="2" customWidth="1"/>
    <col min="7" max="16384" width="8.8515625" style="4" customWidth="1"/>
  </cols>
  <sheetData>
    <row r="1" spans="1:6" ht="30.75" customHeight="1">
      <c r="A1" s="106" t="s">
        <v>242</v>
      </c>
      <c r="B1" s="107"/>
      <c r="C1" s="107"/>
      <c r="D1" s="107"/>
      <c r="E1" s="108"/>
      <c r="F1" s="18"/>
    </row>
    <row r="2" spans="1:2" ht="8.25" customHeight="1">
      <c r="A2" s="3"/>
      <c r="B2" s="5"/>
    </row>
    <row r="3" spans="1:3" ht="15">
      <c r="A3" s="15"/>
      <c r="B3" s="15"/>
      <c r="C3" s="2">
        <f>SUM(C5:C165)</f>
        <v>92808</v>
      </c>
    </row>
    <row r="4" spans="1:6" ht="37.5" customHeight="1">
      <c r="A4" s="8" t="s">
        <v>64</v>
      </c>
      <c r="B4" s="9" t="s">
        <v>1</v>
      </c>
      <c r="C4" s="10" t="s">
        <v>0</v>
      </c>
      <c r="D4" s="11" t="s">
        <v>249</v>
      </c>
      <c r="E4" s="3" t="s">
        <v>2</v>
      </c>
      <c r="F4" s="10"/>
    </row>
    <row r="5" spans="1:5" ht="15">
      <c r="A5" s="12" t="s">
        <v>63</v>
      </c>
      <c r="B5" s="13"/>
      <c r="C5" s="55">
        <f>1731+11091</f>
        <v>12822</v>
      </c>
      <c r="D5" s="102">
        <f>C5/'2015'!$B$4</f>
        <v>0.03287574292204895</v>
      </c>
      <c r="E5" s="13" t="s">
        <v>3</v>
      </c>
    </row>
    <row r="6" spans="1:6" ht="22.5">
      <c r="A6" s="12" t="s">
        <v>65</v>
      </c>
      <c r="B6" s="13" t="s">
        <v>261</v>
      </c>
      <c r="C6" s="71">
        <v>815</v>
      </c>
      <c r="D6" s="102">
        <f>C6/'2015'!$B$4</f>
        <v>0.0020896685759998358</v>
      </c>
      <c r="E6" s="13" t="s">
        <v>69</v>
      </c>
      <c r="F6" s="19"/>
    </row>
    <row r="7" spans="1:6" ht="22.5">
      <c r="A7" s="12" t="s">
        <v>65</v>
      </c>
      <c r="B7" s="12" t="s">
        <v>60</v>
      </c>
      <c r="C7" s="65">
        <v>203</v>
      </c>
      <c r="D7" s="102">
        <f>C7/'2015'!$B$4</f>
        <v>0.0005204941361079346</v>
      </c>
      <c r="E7" s="13" t="s">
        <v>70</v>
      </c>
      <c r="F7" s="20"/>
    </row>
    <row r="8" spans="1:6" ht="22.5">
      <c r="A8" s="12" t="s">
        <v>65</v>
      </c>
      <c r="B8" s="12" t="s">
        <v>61</v>
      </c>
      <c r="C8" s="61">
        <v>184</v>
      </c>
      <c r="D8" s="102">
        <f>C8/'2015'!$B$4</f>
        <v>0.0004717779361766501</v>
      </c>
      <c r="E8" s="13" t="s">
        <v>71</v>
      </c>
      <c r="F8" s="21"/>
    </row>
    <row r="9" spans="1:6" ht="22.5">
      <c r="A9" s="12" t="s">
        <v>59</v>
      </c>
      <c r="B9" s="12"/>
      <c r="C9" s="70">
        <f>637+1651</f>
        <v>2288</v>
      </c>
      <c r="D9" s="102">
        <f>C9/'2015'!$B$4</f>
        <v>0.005866456075935736</v>
      </c>
      <c r="E9" s="13" t="s">
        <v>68</v>
      </c>
      <c r="F9" s="22"/>
    </row>
    <row r="10" spans="1:6" ht="22.5">
      <c r="A10" s="12" t="s">
        <v>152</v>
      </c>
      <c r="B10" s="12" t="s">
        <v>262</v>
      </c>
      <c r="C10" s="63">
        <v>54</v>
      </c>
      <c r="D10" s="102">
        <f>C10/'2015'!$B$4</f>
        <v>0.000138456568225756</v>
      </c>
      <c r="E10" s="13" t="s">
        <v>72</v>
      </c>
      <c r="F10" s="23"/>
    </row>
    <row r="11" spans="1:6" ht="22.5">
      <c r="A11" s="12" t="s">
        <v>152</v>
      </c>
      <c r="B11" s="13" t="s">
        <v>153</v>
      </c>
      <c r="C11" s="68">
        <v>37</v>
      </c>
      <c r="D11" s="102">
        <f>C11/'2015'!$B$4</f>
        <v>9.486838933986985E-05</v>
      </c>
      <c r="E11" s="13" t="s">
        <v>73</v>
      </c>
      <c r="F11" s="24"/>
    </row>
    <row r="12" spans="1:6" ht="22.5">
      <c r="A12" s="12" t="s">
        <v>152</v>
      </c>
      <c r="B12" s="13" t="s">
        <v>155</v>
      </c>
      <c r="C12" s="54">
        <v>31</v>
      </c>
      <c r="D12" s="102">
        <f>C12/'2015'!$B$4</f>
        <v>7.948432620367474E-05</v>
      </c>
      <c r="E12" s="13" t="s">
        <v>74</v>
      </c>
      <c r="F12" s="25"/>
    </row>
    <row r="13" spans="1:6" ht="22.5">
      <c r="A13" s="12" t="s">
        <v>157</v>
      </c>
      <c r="B13" s="13" t="s">
        <v>156</v>
      </c>
      <c r="C13" s="29">
        <v>377</v>
      </c>
      <c r="D13" s="102">
        <f>C13/'2015'!$B$4</f>
        <v>0.0009666319670575928</v>
      </c>
      <c r="E13" s="13" t="s">
        <v>75</v>
      </c>
      <c r="F13" s="26"/>
    </row>
    <row r="14" spans="1:6" ht="15">
      <c r="A14" s="12" t="s">
        <v>263</v>
      </c>
      <c r="B14" s="13"/>
      <c r="C14" s="67">
        <v>409</v>
      </c>
      <c r="D14" s="102">
        <f>C14/'2015'!$B$4</f>
        <v>0.0010486803037839667</v>
      </c>
      <c r="E14" s="60" t="s">
        <v>76</v>
      </c>
      <c r="F14" s="27"/>
    </row>
    <row r="15" spans="1:6" ht="22.5">
      <c r="A15" s="12" t="s">
        <v>65</v>
      </c>
      <c r="B15" s="13" t="s">
        <v>159</v>
      </c>
      <c r="C15" s="67">
        <v>1129</v>
      </c>
      <c r="D15" s="102">
        <f>C15/'2015'!$B$4</f>
        <v>0.00289476788012738</v>
      </c>
      <c r="E15" s="13" t="s">
        <v>77</v>
      </c>
      <c r="F15" s="27"/>
    </row>
    <row r="16" spans="1:6" ht="22.5">
      <c r="A16" s="12" t="s">
        <v>65</v>
      </c>
      <c r="B16" s="13" t="s">
        <v>66</v>
      </c>
      <c r="C16" s="67">
        <f>328+2363</f>
        <v>2691</v>
      </c>
      <c r="D16" s="102">
        <f>C16/'2015'!$B$4</f>
        <v>0.006899752316583507</v>
      </c>
      <c r="E16" s="13" t="s">
        <v>78</v>
      </c>
      <c r="F16" s="27"/>
    </row>
    <row r="17" spans="1:6" ht="22.5">
      <c r="A17" s="12" t="s">
        <v>65</v>
      </c>
      <c r="B17" s="13" t="s">
        <v>160</v>
      </c>
      <c r="C17" s="67">
        <v>647</v>
      </c>
      <c r="D17" s="102">
        <f>C17/'2015'!$B$4</f>
        <v>0.0016589148081863727</v>
      </c>
      <c r="E17" s="13" t="s">
        <v>79</v>
      </c>
      <c r="F17" s="27"/>
    </row>
    <row r="18" spans="1:6" ht="22.5">
      <c r="A18" s="12" t="s">
        <v>65</v>
      </c>
      <c r="B18" s="13" t="s">
        <v>161</v>
      </c>
      <c r="C18" s="67">
        <v>402</v>
      </c>
      <c r="D18" s="102">
        <f>C18/'2015'!$B$4</f>
        <v>0.0010307322301250723</v>
      </c>
      <c r="E18" s="13" t="s">
        <v>80</v>
      </c>
      <c r="F18" s="27"/>
    </row>
    <row r="19" spans="1:6" ht="22.5">
      <c r="A19" s="12" t="s">
        <v>65</v>
      </c>
      <c r="B19" s="13" t="s">
        <v>162</v>
      </c>
      <c r="C19" s="67">
        <v>650</v>
      </c>
      <c r="D19" s="102">
        <f>C19/'2015'!$B$4</f>
        <v>0.0016666068397544703</v>
      </c>
      <c r="E19" s="13" t="s">
        <v>81</v>
      </c>
      <c r="F19" s="27"/>
    </row>
    <row r="20" spans="1:6" ht="22.5">
      <c r="A20" s="12" t="s">
        <v>65</v>
      </c>
      <c r="B20" s="13" t="s">
        <v>163</v>
      </c>
      <c r="C20" s="67">
        <v>310</v>
      </c>
      <c r="D20" s="102">
        <f>C20/'2015'!$B$4</f>
        <v>0.0007948432620367474</v>
      </c>
      <c r="E20" s="13" t="s">
        <v>82</v>
      </c>
      <c r="F20" s="27"/>
    </row>
    <row r="21" spans="1:6" ht="22.5">
      <c r="A21" s="12" t="s">
        <v>65</v>
      </c>
      <c r="B21" s="13" t="s">
        <v>164</v>
      </c>
      <c r="C21" s="67">
        <v>145</v>
      </c>
      <c r="D21" s="102">
        <f>C21/'2015'!$B$4</f>
        <v>0.00037178152579138185</v>
      </c>
      <c r="E21" s="13" t="s">
        <v>83</v>
      </c>
      <c r="F21" s="27"/>
    </row>
    <row r="22" spans="1:6" ht="22.5">
      <c r="A22" s="12" t="s">
        <v>65</v>
      </c>
      <c r="B22" s="13" t="s">
        <v>165</v>
      </c>
      <c r="C22" s="67">
        <v>157</v>
      </c>
      <c r="D22" s="102">
        <f>C22/'2015'!$B$4</f>
        <v>0.00040254965206377205</v>
      </c>
      <c r="E22" s="13" t="s">
        <v>84</v>
      </c>
      <c r="F22" s="27"/>
    </row>
    <row r="23" spans="1:6" ht="22.5">
      <c r="A23" s="12" t="s">
        <v>167</v>
      </c>
      <c r="B23" s="13" t="s">
        <v>166</v>
      </c>
      <c r="C23" s="67">
        <v>131</v>
      </c>
      <c r="D23" s="102">
        <f>C23/'2015'!$B$4</f>
        <v>0.00033588537847359325</v>
      </c>
      <c r="E23" s="13" t="s">
        <v>85</v>
      </c>
      <c r="F23" s="27"/>
    </row>
    <row r="24" spans="1:6" ht="22.5">
      <c r="A24" s="12" t="s">
        <v>167</v>
      </c>
      <c r="B24" s="13" t="s">
        <v>168</v>
      </c>
      <c r="C24" s="52">
        <v>38</v>
      </c>
      <c r="D24" s="102">
        <f>C24/'2015'!$B$4</f>
        <v>9.743239986256904E-05</v>
      </c>
      <c r="E24" s="13" t="s">
        <v>86</v>
      </c>
      <c r="F24" s="28"/>
    </row>
    <row r="25" spans="1:6" ht="14.25" customHeight="1">
      <c r="A25" s="12" t="s">
        <v>167</v>
      </c>
      <c r="B25" s="13" t="s">
        <v>169</v>
      </c>
      <c r="C25" s="52">
        <v>42</v>
      </c>
      <c r="D25" s="102">
        <f>C25/'2015'!$B$4</f>
        <v>0.00010768844195336578</v>
      </c>
      <c r="E25" s="13" t="s">
        <v>87</v>
      </c>
      <c r="F25" s="28"/>
    </row>
    <row r="26" spans="1:6" ht="22.5">
      <c r="A26" s="12" t="s">
        <v>167</v>
      </c>
      <c r="B26" s="13" t="s">
        <v>175</v>
      </c>
      <c r="C26" s="52">
        <v>61</v>
      </c>
      <c r="D26" s="102">
        <f>C26/'2015'!$B$4</f>
        <v>0.0001564046418846503</v>
      </c>
      <c r="E26" s="13" t="s">
        <v>88</v>
      </c>
      <c r="F26" s="28"/>
    </row>
    <row r="27" spans="1:6" ht="22.5">
      <c r="A27" s="12" t="s">
        <v>167</v>
      </c>
      <c r="B27" s="13" t="s">
        <v>176</v>
      </c>
      <c r="C27" s="52">
        <v>23</v>
      </c>
      <c r="D27" s="102">
        <f>C27/'2015'!$B$4</f>
        <v>5.897224202208126E-05</v>
      </c>
      <c r="E27" s="13" t="s">
        <v>89</v>
      </c>
      <c r="F27" s="28"/>
    </row>
    <row r="28" spans="1:6" ht="22.5">
      <c r="A28" s="12" t="s">
        <v>173</v>
      </c>
      <c r="B28" s="13" t="s">
        <v>177</v>
      </c>
      <c r="C28" s="49">
        <v>20</v>
      </c>
      <c r="D28" s="102">
        <f>C28/'2015'!$B$4</f>
        <v>5.1280210453983705E-05</v>
      </c>
      <c r="E28" s="13" t="s">
        <v>90</v>
      </c>
      <c r="F28" s="30"/>
    </row>
    <row r="29" spans="1:6" ht="22.5">
      <c r="A29" s="12" t="s">
        <v>173</v>
      </c>
      <c r="B29" s="13" t="s">
        <v>174</v>
      </c>
      <c r="C29" s="49">
        <v>98</v>
      </c>
      <c r="D29" s="102">
        <f>C29/'2015'!$B$4</f>
        <v>0.00025127303122452014</v>
      </c>
      <c r="E29" s="13" t="s">
        <v>91</v>
      </c>
      <c r="F29" s="30"/>
    </row>
    <row r="30" spans="1:6" ht="22.5">
      <c r="A30" s="12" t="s">
        <v>173</v>
      </c>
      <c r="B30" s="13" t="s">
        <v>172</v>
      </c>
      <c r="C30" s="57">
        <v>24</v>
      </c>
      <c r="D30" s="102">
        <f>C30/'2015'!$B$4</f>
        <v>6.153625254478045E-05</v>
      </c>
      <c r="E30" s="13" t="s">
        <v>92</v>
      </c>
      <c r="F30" s="31"/>
    </row>
    <row r="31" spans="1:6" ht="22.5">
      <c r="A31" s="12" t="s">
        <v>173</v>
      </c>
      <c r="B31" s="13" t="s">
        <v>264</v>
      </c>
      <c r="C31" s="57">
        <v>47</v>
      </c>
      <c r="D31" s="102">
        <f>C31/'2015'!$B$4</f>
        <v>0.0001205084945668617</v>
      </c>
      <c r="E31" s="13" t="s">
        <v>93</v>
      </c>
      <c r="F31" s="31"/>
    </row>
    <row r="32" spans="1:6" ht="22.5">
      <c r="A32" s="12" t="s">
        <v>215</v>
      </c>
      <c r="B32" s="13" t="s">
        <v>171</v>
      </c>
      <c r="C32" s="57">
        <v>28</v>
      </c>
      <c r="D32" s="102">
        <f>C32/'2015'!$B$4</f>
        <v>7.179229463557719E-05</v>
      </c>
      <c r="E32" s="13" t="s">
        <v>94</v>
      </c>
      <c r="F32" s="31"/>
    </row>
    <row r="33" spans="1:6" ht="22.5">
      <c r="A33" s="12" t="s">
        <v>215</v>
      </c>
      <c r="B33" s="13" t="s">
        <v>178</v>
      </c>
      <c r="C33" s="57">
        <v>201</v>
      </c>
      <c r="D33" s="102">
        <f>C33/'2015'!$B$4</f>
        <v>0.0005153661150625362</v>
      </c>
      <c r="E33" s="13" t="s">
        <v>95</v>
      </c>
      <c r="F33" s="31"/>
    </row>
    <row r="34" spans="1:6" ht="22.5">
      <c r="A34" s="12" t="s">
        <v>215</v>
      </c>
      <c r="B34" s="13" t="s">
        <v>170</v>
      </c>
      <c r="C34" s="57">
        <v>26</v>
      </c>
      <c r="D34" s="102">
        <f>C34/'2015'!$B$4</f>
        <v>6.666427359017882E-05</v>
      </c>
      <c r="E34" s="13" t="s">
        <v>96</v>
      </c>
      <c r="F34" s="31"/>
    </row>
    <row r="35" spans="1:6" ht="22.5">
      <c r="A35" s="12" t="s">
        <v>215</v>
      </c>
      <c r="B35" s="13" t="s">
        <v>179</v>
      </c>
      <c r="C35" s="57">
        <v>29</v>
      </c>
      <c r="D35" s="102">
        <f>C35/'2015'!$B$4</f>
        <v>7.435630515827637E-05</v>
      </c>
      <c r="E35" s="13" t="s">
        <v>97</v>
      </c>
      <c r="F35" s="31"/>
    </row>
    <row r="36" spans="1:6" ht="22.5">
      <c r="A36" s="12" t="s">
        <v>181</v>
      </c>
      <c r="B36" s="13" t="s">
        <v>180</v>
      </c>
      <c r="C36" s="57">
        <v>56</v>
      </c>
      <c r="D36" s="102">
        <f>C36/'2015'!$B$4</f>
        <v>0.00014358458927115437</v>
      </c>
      <c r="E36" s="13" t="s">
        <v>98</v>
      </c>
      <c r="F36" s="31"/>
    </row>
    <row r="37" spans="1:6" ht="22.5">
      <c r="A37" s="12" t="s">
        <v>181</v>
      </c>
      <c r="B37" s="13" t="s">
        <v>182</v>
      </c>
      <c r="C37" s="57">
        <v>129</v>
      </c>
      <c r="D37" s="102">
        <f>C37/'2015'!$B$4</f>
        <v>0.0003307573574281949</v>
      </c>
      <c r="E37" s="13" t="s">
        <v>99</v>
      </c>
      <c r="F37" s="31"/>
    </row>
    <row r="38" spans="1:6" ht="22.5">
      <c r="A38" s="12" t="s">
        <v>183</v>
      </c>
      <c r="B38" s="13"/>
      <c r="C38" s="73">
        <v>79</v>
      </c>
      <c r="D38" s="102">
        <f>C38/'2015'!$B$4</f>
        <v>0.00020255683129323564</v>
      </c>
      <c r="E38" s="13" t="s">
        <v>100</v>
      </c>
      <c r="F38" s="32"/>
    </row>
    <row r="39" spans="1:6" ht="22.5">
      <c r="A39" s="12" t="s">
        <v>62</v>
      </c>
      <c r="B39" s="13"/>
      <c r="C39" s="73">
        <f>265+3520</f>
        <v>3785</v>
      </c>
      <c r="D39" s="102">
        <f>C39/'2015'!$B$4</f>
        <v>0.009704779828416416</v>
      </c>
      <c r="E39" s="13" t="s">
        <v>101</v>
      </c>
      <c r="F39" s="32"/>
    </row>
    <row r="40" spans="1:6" ht="22.5">
      <c r="A40" s="12" t="s">
        <v>150</v>
      </c>
      <c r="B40" s="13" t="s">
        <v>149</v>
      </c>
      <c r="C40" s="74">
        <v>42</v>
      </c>
      <c r="D40" s="102">
        <f>C40/'2015'!$B$4</f>
        <v>0.00010768844195336578</v>
      </c>
      <c r="E40" s="13" t="s">
        <v>102</v>
      </c>
      <c r="F40" s="33"/>
    </row>
    <row r="41" spans="1:6" ht="22.5">
      <c r="A41" s="12" t="s">
        <v>150</v>
      </c>
      <c r="B41" s="13" t="s">
        <v>151</v>
      </c>
      <c r="C41" s="74">
        <v>41</v>
      </c>
      <c r="D41" s="102">
        <f>C41/'2015'!$B$4</f>
        <v>0.00010512443143066659</v>
      </c>
      <c r="E41" s="13" t="s">
        <v>103</v>
      </c>
      <c r="F41" s="33"/>
    </row>
    <row r="42" spans="1:6" ht="22.5">
      <c r="A42" s="12" t="s">
        <v>185</v>
      </c>
      <c r="B42" s="13" t="s">
        <v>184</v>
      </c>
      <c r="C42" s="74">
        <v>620</v>
      </c>
      <c r="D42" s="102">
        <f>C42/'2015'!$B$4</f>
        <v>0.0015896865240734948</v>
      </c>
      <c r="E42" s="13" t="s">
        <v>104</v>
      </c>
      <c r="F42" s="33"/>
    </row>
    <row r="43" spans="1:6" ht="22.5">
      <c r="A43" s="12" t="s">
        <v>185</v>
      </c>
      <c r="B43" s="13" t="s">
        <v>186</v>
      </c>
      <c r="C43" s="75">
        <v>16</v>
      </c>
      <c r="D43" s="102">
        <f>C43/'2015'!$B$4</f>
        <v>4.1024168363186964E-05</v>
      </c>
      <c r="E43" s="13" t="s">
        <v>105</v>
      </c>
      <c r="F43" s="34"/>
    </row>
    <row r="44" spans="1:6" ht="22.5">
      <c r="A44" s="12" t="s">
        <v>188</v>
      </c>
      <c r="B44" s="13" t="s">
        <v>187</v>
      </c>
      <c r="C44" s="75">
        <v>88</v>
      </c>
      <c r="D44" s="102">
        <f>C44/'2015'!$B$4</f>
        <v>0.0002256329259975283</v>
      </c>
      <c r="E44" s="13" t="s">
        <v>106</v>
      </c>
      <c r="F44" s="34"/>
    </row>
    <row r="45" spans="1:6" ht="22.5">
      <c r="A45" s="12" t="s">
        <v>188</v>
      </c>
      <c r="B45" s="13" t="s">
        <v>189</v>
      </c>
      <c r="C45" s="75">
        <v>48</v>
      </c>
      <c r="D45" s="102">
        <f>C45/'2015'!$B$4</f>
        <v>0.0001230725050895609</v>
      </c>
      <c r="E45" s="13" t="s">
        <v>107</v>
      </c>
      <c r="F45" s="34"/>
    </row>
    <row r="46" spans="1:6" ht="22.5">
      <c r="A46" s="12" t="s">
        <v>190</v>
      </c>
      <c r="B46" s="13"/>
      <c r="C46" s="75">
        <v>62</v>
      </c>
      <c r="D46" s="102">
        <f>C46/'2015'!$B$4</f>
        <v>0.00015896865240734947</v>
      </c>
      <c r="E46" s="13" t="s">
        <v>108</v>
      </c>
      <c r="F46" s="34"/>
    </row>
    <row r="47" spans="1:6" ht="22.5">
      <c r="A47" s="12" t="s">
        <v>152</v>
      </c>
      <c r="B47" s="13" t="s">
        <v>191</v>
      </c>
      <c r="C47" s="75">
        <v>33</v>
      </c>
      <c r="D47" s="102">
        <f>C47/'2015'!$B$4</f>
        <v>8.46123472490731E-05</v>
      </c>
      <c r="E47" s="13" t="s">
        <v>109</v>
      </c>
      <c r="F47" s="34"/>
    </row>
    <row r="48" spans="1:6" ht="22.5">
      <c r="A48" s="12" t="s">
        <v>157</v>
      </c>
      <c r="B48" s="13" t="s">
        <v>192</v>
      </c>
      <c r="C48" s="75">
        <v>310</v>
      </c>
      <c r="D48" s="102">
        <f>C48/'2015'!$B$4</f>
        <v>0.0007948432620367474</v>
      </c>
      <c r="E48" s="13" t="s">
        <v>110</v>
      </c>
      <c r="F48" s="34"/>
    </row>
    <row r="49" spans="1:6" ht="22.5">
      <c r="A49" s="12" t="s">
        <v>194</v>
      </c>
      <c r="B49" s="13" t="s">
        <v>193</v>
      </c>
      <c r="C49" s="75">
        <v>115</v>
      </c>
      <c r="D49" s="102">
        <f>C49/'2015'!$B$4</f>
        <v>0.0002948612101104063</v>
      </c>
      <c r="E49" s="13" t="s">
        <v>111</v>
      </c>
      <c r="F49" s="34"/>
    </row>
    <row r="50" spans="1:6" ht="22.5">
      <c r="A50" s="12" t="s">
        <v>194</v>
      </c>
      <c r="B50" s="13" t="s">
        <v>195</v>
      </c>
      <c r="C50" s="76">
        <v>82</v>
      </c>
      <c r="D50" s="102">
        <f>C50/'2015'!$B$4</f>
        <v>0.00021024886286133318</v>
      </c>
      <c r="E50" s="13" t="s">
        <v>112</v>
      </c>
      <c r="F50" s="35"/>
    </row>
    <row r="51" spans="1:6" ht="22.5">
      <c r="A51" s="12" t="s">
        <v>196</v>
      </c>
      <c r="B51" s="13"/>
      <c r="C51" s="76">
        <v>114</v>
      </c>
      <c r="D51" s="102">
        <f>C51/'2015'!$B$4</f>
        <v>0.0002922971995877071</v>
      </c>
      <c r="E51" s="13" t="s">
        <v>113</v>
      </c>
      <c r="F51" s="35"/>
    </row>
    <row r="52" spans="1:6" ht="22.5">
      <c r="A52" s="12" t="s">
        <v>197</v>
      </c>
      <c r="B52" s="13"/>
      <c r="C52" s="76">
        <v>50</v>
      </c>
      <c r="D52" s="102">
        <f>C52/'2015'!$B$4</f>
        <v>0.00012820052613495925</v>
      </c>
      <c r="E52" s="13" t="s">
        <v>114</v>
      </c>
      <c r="F52" s="35"/>
    </row>
    <row r="53" spans="1:6" ht="22.5">
      <c r="A53" s="12" t="s">
        <v>198</v>
      </c>
      <c r="B53" s="13"/>
      <c r="C53" s="76">
        <v>31</v>
      </c>
      <c r="D53" s="102">
        <f>C53/'2015'!$B$4</f>
        <v>7.948432620367474E-05</v>
      </c>
      <c r="E53" s="13" t="s">
        <v>115</v>
      </c>
      <c r="F53" s="35"/>
    </row>
    <row r="54" spans="1:6" ht="22.5">
      <c r="A54" s="12" t="s">
        <v>199</v>
      </c>
      <c r="B54" s="13"/>
      <c r="C54" s="76">
        <v>225</v>
      </c>
      <c r="D54" s="102">
        <f>C54/'2015'!$B$4</f>
        <v>0.0005769023676073167</v>
      </c>
      <c r="E54" s="13" t="s">
        <v>116</v>
      </c>
      <c r="F54" s="35"/>
    </row>
    <row r="55" spans="1:6" ht="22.5">
      <c r="A55" s="12" t="s">
        <v>200</v>
      </c>
      <c r="B55" s="13"/>
      <c r="C55" s="76">
        <v>49</v>
      </c>
      <c r="D55" s="102">
        <f>C55/'2015'!$B$4</f>
        <v>0.00012563651561226007</v>
      </c>
      <c r="E55" s="13" t="s">
        <v>117</v>
      </c>
      <c r="F55" s="35"/>
    </row>
    <row r="56" spans="1:6" ht="22.5">
      <c r="A56" s="12" t="s">
        <v>157</v>
      </c>
      <c r="B56" s="13" t="s">
        <v>201</v>
      </c>
      <c r="C56" s="76">
        <v>34</v>
      </c>
      <c r="D56" s="102">
        <f>C56/'2015'!$B$4</f>
        <v>8.71763577717723E-05</v>
      </c>
      <c r="E56" s="13" t="s">
        <v>118</v>
      </c>
      <c r="F56" s="35"/>
    </row>
    <row r="57" spans="1:6" ht="22.5">
      <c r="A57" s="12" t="s">
        <v>265</v>
      </c>
      <c r="B57" s="13"/>
      <c r="C57" s="76">
        <v>12</v>
      </c>
      <c r="D57" s="102">
        <f>C57/'2015'!$B$4</f>
        <v>3.076812627239022E-05</v>
      </c>
      <c r="E57" s="13" t="s">
        <v>119</v>
      </c>
      <c r="F57" s="35"/>
    </row>
    <row r="58" spans="1:6" ht="22.5">
      <c r="A58" s="12" t="s">
        <v>154</v>
      </c>
      <c r="B58" s="13" t="s">
        <v>202</v>
      </c>
      <c r="C58" s="76">
        <v>29</v>
      </c>
      <c r="D58" s="102">
        <f>C58/'2015'!$B$4</f>
        <v>7.435630515827637E-05</v>
      </c>
      <c r="E58" s="13" t="s">
        <v>120</v>
      </c>
      <c r="F58" s="35"/>
    </row>
    <row r="59" spans="1:6" ht="22.5">
      <c r="A59" s="12" t="s">
        <v>228</v>
      </c>
      <c r="B59" s="13" t="s">
        <v>266</v>
      </c>
      <c r="C59" s="76">
        <v>4</v>
      </c>
      <c r="D59" s="102">
        <f>C59/'2015'!$B$4</f>
        <v>1.0256042090796741E-05</v>
      </c>
      <c r="E59" s="13" t="s">
        <v>121</v>
      </c>
      <c r="F59" s="35"/>
    </row>
    <row r="60" spans="1:6" ht="22.5">
      <c r="A60" s="12" t="s">
        <v>181</v>
      </c>
      <c r="B60" s="13" t="s">
        <v>203</v>
      </c>
      <c r="C60" s="76">
        <v>179</v>
      </c>
      <c r="D60" s="102">
        <f>C60/'2015'!$B$4</f>
        <v>0.00045895788356315414</v>
      </c>
      <c r="E60" s="13" t="s">
        <v>122</v>
      </c>
      <c r="F60" s="35"/>
    </row>
    <row r="61" spans="1:6" ht="22.5">
      <c r="A61" s="12" t="s">
        <v>194</v>
      </c>
      <c r="B61" s="13" t="s">
        <v>204</v>
      </c>
      <c r="C61" s="76">
        <v>72</v>
      </c>
      <c r="D61" s="102">
        <f>C61/'2015'!$B$4</f>
        <v>0.00018460875763434134</v>
      </c>
      <c r="E61" s="13" t="s">
        <v>123</v>
      </c>
      <c r="F61" s="35"/>
    </row>
    <row r="62" spans="1:6" ht="22.5">
      <c r="A62" s="12" t="s">
        <v>194</v>
      </c>
      <c r="B62" s="13" t="s">
        <v>205</v>
      </c>
      <c r="C62" s="76">
        <v>38</v>
      </c>
      <c r="D62" s="102">
        <f>C62/'2015'!$B$4</f>
        <v>9.743239986256904E-05</v>
      </c>
      <c r="E62" s="13" t="s">
        <v>124</v>
      </c>
      <c r="F62" s="35"/>
    </row>
    <row r="63" spans="1:6" ht="22.5">
      <c r="A63" s="12" t="s">
        <v>267</v>
      </c>
      <c r="B63" s="13"/>
      <c r="C63" s="76">
        <v>1</v>
      </c>
      <c r="D63" s="102">
        <f>C63/'2015'!$B$4</f>
        <v>2.5640105226991852E-06</v>
      </c>
      <c r="E63" s="13" t="s">
        <v>125</v>
      </c>
      <c r="F63" s="35"/>
    </row>
    <row r="64" spans="1:6" ht="22.5">
      <c r="A64" s="12" t="s">
        <v>194</v>
      </c>
      <c r="B64" s="13" t="s">
        <v>268</v>
      </c>
      <c r="C64" s="76">
        <v>36</v>
      </c>
      <c r="D64" s="102">
        <f>C64/'2015'!$B$4</f>
        <v>9.230437881717067E-05</v>
      </c>
      <c r="E64" s="13" t="s">
        <v>126</v>
      </c>
      <c r="F64" s="35"/>
    </row>
    <row r="65" spans="1:6" ht="22.5">
      <c r="A65" s="12" t="s">
        <v>228</v>
      </c>
      <c r="B65" s="13" t="s">
        <v>269</v>
      </c>
      <c r="C65" s="76">
        <v>32</v>
      </c>
      <c r="D65" s="102">
        <f>C65/'2015'!$B$4</f>
        <v>8.204833672637393E-05</v>
      </c>
      <c r="E65" s="13" t="s">
        <v>127</v>
      </c>
      <c r="F65" s="35"/>
    </row>
    <row r="66" spans="1:6" ht="22.5">
      <c r="A66" s="12" t="s">
        <v>154</v>
      </c>
      <c r="B66" s="13" t="s">
        <v>217</v>
      </c>
      <c r="C66" s="77">
        <v>357</v>
      </c>
      <c r="D66" s="102">
        <f>C66/'2015'!$B$4</f>
        <v>0.0009153517566036091</v>
      </c>
      <c r="E66" s="13" t="s">
        <v>221</v>
      </c>
      <c r="F66" s="36"/>
    </row>
    <row r="67" spans="1:6" ht="22.5">
      <c r="A67" s="12" t="s">
        <v>228</v>
      </c>
      <c r="B67" s="13" t="s">
        <v>270</v>
      </c>
      <c r="C67" s="77">
        <v>54</v>
      </c>
      <c r="D67" s="102">
        <f>C67/'2015'!$B$4</f>
        <v>0.000138456568225756</v>
      </c>
      <c r="E67" s="13" t="s">
        <v>128</v>
      </c>
      <c r="F67" s="36"/>
    </row>
    <row r="68" spans="1:6" ht="22.5">
      <c r="A68" s="12" t="s">
        <v>263</v>
      </c>
      <c r="B68" s="13"/>
      <c r="C68" s="77">
        <v>16</v>
      </c>
      <c r="D68" s="102">
        <f>C68/'2015'!$B$4</f>
        <v>4.1024168363186964E-05</v>
      </c>
      <c r="E68" s="13" t="s">
        <v>129</v>
      </c>
      <c r="F68" s="36"/>
    </row>
    <row r="69" spans="1:6" ht="22.5">
      <c r="A69" s="12" t="s">
        <v>228</v>
      </c>
      <c r="B69" s="13" t="s">
        <v>271</v>
      </c>
      <c r="C69" s="77">
        <v>1</v>
      </c>
      <c r="D69" s="102">
        <f>C69/'2015'!$B$4</f>
        <v>2.5640105226991852E-06</v>
      </c>
      <c r="E69" s="13" t="s">
        <v>130</v>
      </c>
      <c r="F69" s="36"/>
    </row>
    <row r="70" spans="1:6" ht="22.5">
      <c r="A70" s="12" t="s">
        <v>228</v>
      </c>
      <c r="B70" s="13" t="s">
        <v>232</v>
      </c>
      <c r="C70" s="77">
        <v>28</v>
      </c>
      <c r="D70" s="102">
        <f>C70/'2015'!$B$4</f>
        <v>7.179229463557719E-05</v>
      </c>
      <c r="E70" s="13" t="s">
        <v>231</v>
      </c>
      <c r="F70" s="36"/>
    </row>
    <row r="71" spans="1:6" ht="15">
      <c r="A71" s="12" t="s">
        <v>157</v>
      </c>
      <c r="B71" s="13" t="s">
        <v>206</v>
      </c>
      <c r="C71" s="77">
        <v>501</v>
      </c>
      <c r="D71" s="102">
        <f>C71/'2015'!$B$4</f>
        <v>0.0012845692718722918</v>
      </c>
      <c r="E71" s="13" t="s">
        <v>131</v>
      </c>
      <c r="F71" s="36"/>
    </row>
    <row r="72" spans="1:6" ht="22.5">
      <c r="A72" s="12" t="s">
        <v>228</v>
      </c>
      <c r="B72" s="13" t="s">
        <v>230</v>
      </c>
      <c r="C72" s="77">
        <v>15</v>
      </c>
      <c r="D72" s="102">
        <f>C72/'2015'!$B$4</f>
        <v>3.846015784048778E-05</v>
      </c>
      <c r="E72" s="13" t="s">
        <v>222</v>
      </c>
      <c r="F72" s="36"/>
    </row>
    <row r="73" spans="1:6" ht="22.5">
      <c r="A73" s="12" t="s">
        <v>228</v>
      </c>
      <c r="B73" s="13" t="s">
        <v>229</v>
      </c>
      <c r="C73" s="77">
        <v>83</v>
      </c>
      <c r="D73" s="102">
        <f>C73/'2015'!$B$4</f>
        <v>0.00021281287338403238</v>
      </c>
      <c r="E73" s="13" t="s">
        <v>223</v>
      </c>
      <c r="F73" s="36"/>
    </row>
    <row r="74" spans="1:6" ht="22.5">
      <c r="A74" s="12" t="s">
        <v>154</v>
      </c>
      <c r="B74" s="13" t="s">
        <v>227</v>
      </c>
      <c r="C74" s="77">
        <v>96</v>
      </c>
      <c r="D74" s="102">
        <f>C74/'2015'!$B$4</f>
        <v>0.0002461450101791218</v>
      </c>
      <c r="E74" s="13" t="s">
        <v>224</v>
      </c>
      <c r="F74" s="36"/>
    </row>
    <row r="75" spans="1:6" ht="22.5">
      <c r="A75" s="12" t="s">
        <v>154</v>
      </c>
      <c r="B75" s="13" t="s">
        <v>226</v>
      </c>
      <c r="C75" s="77">
        <v>108</v>
      </c>
      <c r="D75" s="102">
        <f>C75/'2015'!$B$4</f>
        <v>0.000276913136451512</v>
      </c>
      <c r="E75" s="13" t="s">
        <v>225</v>
      </c>
      <c r="F75" s="36"/>
    </row>
    <row r="76" spans="1:6" ht="22.5">
      <c r="A76" s="12" t="s">
        <v>228</v>
      </c>
      <c r="B76" s="13" t="s">
        <v>254</v>
      </c>
      <c r="C76" s="78">
        <v>14</v>
      </c>
      <c r="D76" s="102">
        <f>C76/'2015'!$B$4</f>
        <v>3.589614731778859E-05</v>
      </c>
      <c r="E76" s="13" t="s">
        <v>250</v>
      </c>
      <c r="F76" s="37"/>
    </row>
    <row r="77" spans="1:6" ht="22.5">
      <c r="A77" s="12" t="s">
        <v>158</v>
      </c>
      <c r="B77" s="12" t="s">
        <v>255</v>
      </c>
      <c r="C77" s="78">
        <v>333</v>
      </c>
      <c r="D77" s="102">
        <f>C77/'2015'!$B$4</f>
        <v>0.0008538155040588287</v>
      </c>
      <c r="E77" s="13" t="s">
        <v>251</v>
      </c>
      <c r="F77" s="37"/>
    </row>
    <row r="78" spans="1:6" ht="33.75">
      <c r="A78" s="12" t="s">
        <v>158</v>
      </c>
      <c r="B78" s="13" t="s">
        <v>256</v>
      </c>
      <c r="C78" s="78">
        <v>143</v>
      </c>
      <c r="D78" s="102">
        <f>C78/'2015'!$B$4</f>
        <v>0.0003666535047459835</v>
      </c>
      <c r="E78" s="13" t="s">
        <v>252</v>
      </c>
      <c r="F78" s="37"/>
    </row>
    <row r="79" spans="1:6" ht="22.5">
      <c r="A79" s="12" t="s">
        <v>158</v>
      </c>
      <c r="B79" s="13" t="s">
        <v>257</v>
      </c>
      <c r="C79" s="78">
        <v>79</v>
      </c>
      <c r="D79" s="102">
        <f>C79/'2015'!$B$4</f>
        <v>0.00020255683129323564</v>
      </c>
      <c r="E79" s="13" t="s">
        <v>253</v>
      </c>
      <c r="F79" s="37"/>
    </row>
    <row r="80" spans="1:6" ht="15">
      <c r="A80" s="12" t="s">
        <v>208</v>
      </c>
      <c r="B80" s="13"/>
      <c r="C80" s="79">
        <v>243</v>
      </c>
      <c r="D80" s="102">
        <f>C80/'2015'!$B$4</f>
        <v>0.000623054557015902</v>
      </c>
      <c r="E80" s="13" t="s">
        <v>14</v>
      </c>
      <c r="F80" s="38"/>
    </row>
    <row r="81" spans="1:6" ht="15">
      <c r="A81" s="12" t="s">
        <v>209</v>
      </c>
      <c r="B81" s="13"/>
      <c r="C81" s="80">
        <v>475</v>
      </c>
      <c r="D81" s="102">
        <f>C81/'2015'!$B$4</f>
        <v>0.001217904998282113</v>
      </c>
      <c r="E81" s="13" t="s">
        <v>37</v>
      </c>
      <c r="F81" s="39"/>
    </row>
    <row r="82" spans="1:6" ht="15">
      <c r="A82" s="12" t="s">
        <v>272</v>
      </c>
      <c r="B82" s="13"/>
      <c r="C82" s="81">
        <v>606</v>
      </c>
      <c r="D82" s="102">
        <f>C82/'2015'!$B$4</f>
        <v>0.0015537903767557063</v>
      </c>
      <c r="E82" s="60" t="s">
        <v>260</v>
      </c>
      <c r="F82" s="40"/>
    </row>
    <row r="83" spans="1:6" ht="15">
      <c r="A83" s="12" t="s">
        <v>239</v>
      </c>
      <c r="B83" s="13"/>
      <c r="C83" s="82">
        <v>373</v>
      </c>
      <c r="D83" s="102">
        <f>C83/'2015'!$B$4</f>
        <v>0.0009563759249667961</v>
      </c>
      <c r="E83" s="60" t="s">
        <v>233</v>
      </c>
      <c r="F83" s="69"/>
    </row>
    <row r="84" spans="1:6" ht="15">
      <c r="A84" s="12" t="s">
        <v>240</v>
      </c>
      <c r="B84" s="13"/>
      <c r="C84" s="83">
        <v>69</v>
      </c>
      <c r="D84" s="102">
        <f>C84/'2015'!$B$4</f>
        <v>0.00017691672606624377</v>
      </c>
      <c r="E84" s="13" t="s">
        <v>234</v>
      </c>
      <c r="F84" s="72"/>
    </row>
    <row r="85" spans="1:6" ht="78.75">
      <c r="A85" s="12" t="s">
        <v>240</v>
      </c>
      <c r="B85" s="13" t="s">
        <v>273</v>
      </c>
      <c r="C85" s="83">
        <v>14</v>
      </c>
      <c r="D85" s="102">
        <f>C85/'2015'!$B$4</f>
        <v>3.589614731778859E-05</v>
      </c>
      <c r="E85" s="13" t="s">
        <v>235</v>
      </c>
      <c r="F85" s="72"/>
    </row>
    <row r="86" spans="1:6" ht="45">
      <c r="A86" s="12" t="s">
        <v>240</v>
      </c>
      <c r="B86" s="13" t="s">
        <v>241</v>
      </c>
      <c r="C86" s="83">
        <v>11</v>
      </c>
      <c r="D86" s="102">
        <f>C86/'2015'!$B$4</f>
        <v>2.8204115749691038E-05</v>
      </c>
      <c r="E86" s="13" t="s">
        <v>236</v>
      </c>
      <c r="F86" s="72"/>
    </row>
    <row r="87" spans="1:6" ht="15">
      <c r="A87" s="12" t="s">
        <v>57</v>
      </c>
      <c r="B87" s="13" t="s">
        <v>210</v>
      </c>
      <c r="C87" s="84">
        <v>1674</v>
      </c>
      <c r="D87" s="102">
        <f>C87/'2015'!$B$4</f>
        <v>0.004292153614998436</v>
      </c>
      <c r="E87" s="13" t="s">
        <v>8</v>
      </c>
      <c r="F87" s="41"/>
    </row>
    <row r="88" spans="1:6" ht="14.25" customHeight="1">
      <c r="A88" s="12"/>
      <c r="B88" s="13"/>
      <c r="C88" s="85"/>
      <c r="D88" s="102">
        <f>C88/'2015'!$B$4</f>
        <v>0</v>
      </c>
      <c r="E88" s="13" t="s">
        <v>56</v>
      </c>
      <c r="F88" s="4"/>
    </row>
    <row r="89" spans="1:6" ht="22.5">
      <c r="A89" s="12" t="s">
        <v>57</v>
      </c>
      <c r="B89" s="13" t="s">
        <v>210</v>
      </c>
      <c r="C89" s="84">
        <v>701</v>
      </c>
      <c r="D89" s="102">
        <f>C89/'2015'!$B$4</f>
        <v>0.0017973713764121288</v>
      </c>
      <c r="E89" s="13" t="s">
        <v>19</v>
      </c>
      <c r="F89" s="41"/>
    </row>
    <row r="90" spans="1:6" ht="15">
      <c r="A90" s="12" t="s">
        <v>57</v>
      </c>
      <c r="B90" s="13" t="s">
        <v>210</v>
      </c>
      <c r="C90" s="84">
        <f>282+1473</f>
        <v>1755</v>
      </c>
      <c r="D90" s="102">
        <f>C90/'2015'!$B$4</f>
        <v>0.00449983846733707</v>
      </c>
      <c r="E90" s="60" t="s">
        <v>9</v>
      </c>
      <c r="F90" s="41"/>
    </row>
    <row r="91" spans="1:6" ht="22.5">
      <c r="A91" s="12" t="s">
        <v>57</v>
      </c>
      <c r="B91" s="13" t="s">
        <v>210</v>
      </c>
      <c r="C91" s="86">
        <v>1106</v>
      </c>
      <c r="D91" s="102">
        <f>C91/'2015'!$B$4</f>
        <v>0.002835795638105299</v>
      </c>
      <c r="E91" s="13" t="s">
        <v>10</v>
      </c>
      <c r="F91" s="42"/>
    </row>
    <row r="92" spans="1:6" ht="22.5">
      <c r="A92" s="12" t="s">
        <v>57</v>
      </c>
      <c r="B92" s="13" t="s">
        <v>210</v>
      </c>
      <c r="C92" s="86">
        <v>514</v>
      </c>
      <c r="D92" s="102">
        <f>C92/'2015'!$B$4</f>
        <v>0.0013179014086673812</v>
      </c>
      <c r="E92" s="13" t="s">
        <v>23</v>
      </c>
      <c r="F92" s="42"/>
    </row>
    <row r="93" spans="1:6" ht="22.5">
      <c r="A93" s="12" t="s">
        <v>57</v>
      </c>
      <c r="B93" s="13" t="s">
        <v>210</v>
      </c>
      <c r="C93" s="86">
        <v>84</v>
      </c>
      <c r="D93" s="102">
        <f>C93/'2015'!$B$4</f>
        <v>0.00021537688390673156</v>
      </c>
      <c r="E93" s="13" t="s">
        <v>49</v>
      </c>
      <c r="F93" s="42"/>
    </row>
    <row r="94" spans="1:6" ht="22.5">
      <c r="A94" s="12" t="s">
        <v>57</v>
      </c>
      <c r="B94" s="13" t="s">
        <v>210</v>
      </c>
      <c r="C94" s="86">
        <v>514</v>
      </c>
      <c r="D94" s="102">
        <f>C94/'2015'!$B$4</f>
        <v>0.0013179014086673812</v>
      </c>
      <c r="E94" s="13" t="s">
        <v>21</v>
      </c>
      <c r="F94" s="42"/>
    </row>
    <row r="95" spans="1:6" ht="22.5">
      <c r="A95" s="12" t="s">
        <v>57</v>
      </c>
      <c r="B95" s="13" t="s">
        <v>210</v>
      </c>
      <c r="C95" s="86">
        <v>893</v>
      </c>
      <c r="D95" s="102">
        <f>C95/'2015'!$B$4</f>
        <v>0.0022896613967703723</v>
      </c>
      <c r="E95" s="13" t="s">
        <v>12</v>
      </c>
      <c r="F95" s="42"/>
    </row>
    <row r="96" spans="1:6" ht="22.5">
      <c r="A96" s="12" t="s">
        <v>57</v>
      </c>
      <c r="B96" s="13" t="s">
        <v>210</v>
      </c>
      <c r="C96" s="87">
        <v>38</v>
      </c>
      <c r="D96" s="102">
        <f>C96/'2015'!$B$4</f>
        <v>9.743239986256904E-05</v>
      </c>
      <c r="E96" s="13" t="s">
        <v>55</v>
      </c>
      <c r="F96" s="43"/>
    </row>
    <row r="97" spans="1:6" ht="22.5">
      <c r="A97" s="12" t="s">
        <v>57</v>
      </c>
      <c r="B97" s="13" t="s">
        <v>210</v>
      </c>
      <c r="C97" s="87">
        <v>132</v>
      </c>
      <c r="D97" s="102">
        <f>C97/'2015'!$B$4</f>
        <v>0.0003384493889962924</v>
      </c>
      <c r="E97" s="13" t="s">
        <v>41</v>
      </c>
      <c r="F97" s="43"/>
    </row>
    <row r="98" spans="1:6" ht="22.5">
      <c r="A98" s="12" t="s">
        <v>57</v>
      </c>
      <c r="B98" s="13" t="s">
        <v>210</v>
      </c>
      <c r="C98" s="87">
        <v>65</v>
      </c>
      <c r="D98" s="102">
        <f>C98/'2015'!$B$4</f>
        <v>0.00016666068397544703</v>
      </c>
      <c r="E98" s="13" t="s">
        <v>50</v>
      </c>
      <c r="F98" s="43"/>
    </row>
    <row r="99" spans="1:6" ht="22.5">
      <c r="A99" s="12" t="s">
        <v>57</v>
      </c>
      <c r="B99" s="13" t="s">
        <v>210</v>
      </c>
      <c r="C99" s="87">
        <v>19</v>
      </c>
      <c r="D99" s="102">
        <f>C99/'2015'!$B$4</f>
        <v>4.871619993128452E-05</v>
      </c>
      <c r="E99" s="13" t="s">
        <v>52</v>
      </c>
      <c r="F99" s="43"/>
    </row>
    <row r="100" spans="1:6" ht="22.5">
      <c r="A100" s="12" t="s">
        <v>57</v>
      </c>
      <c r="B100" s="13" t="s">
        <v>210</v>
      </c>
      <c r="C100" s="87">
        <v>316</v>
      </c>
      <c r="D100" s="102">
        <f>C100/'2015'!$B$4</f>
        <v>0.0008102273251729426</v>
      </c>
      <c r="E100" s="13" t="s">
        <v>32</v>
      </c>
      <c r="F100" s="43"/>
    </row>
    <row r="101" spans="1:6" ht="22.5">
      <c r="A101" s="12" t="s">
        <v>57</v>
      </c>
      <c r="B101" s="13" t="s">
        <v>210</v>
      </c>
      <c r="C101" s="87">
        <v>834</v>
      </c>
      <c r="D101" s="102">
        <f>C101/'2015'!$B$4</f>
        <v>0.0021383847759311203</v>
      </c>
      <c r="E101" s="13" t="s">
        <v>13</v>
      </c>
      <c r="F101" s="43"/>
    </row>
    <row r="102" spans="1:6" ht="22.5">
      <c r="A102" s="12" t="s">
        <v>57</v>
      </c>
      <c r="B102" s="13" t="s">
        <v>210</v>
      </c>
      <c r="C102" s="87">
        <v>384</v>
      </c>
      <c r="D102" s="102">
        <f>C102/'2015'!$B$4</f>
        <v>0.0009845800407164871</v>
      </c>
      <c r="E102" s="13" t="s">
        <v>31</v>
      </c>
      <c r="F102" s="43"/>
    </row>
    <row r="103" spans="1:6" ht="22.5">
      <c r="A103" s="12" t="s">
        <v>57</v>
      </c>
      <c r="B103" s="13" t="s">
        <v>210</v>
      </c>
      <c r="C103" s="88">
        <v>173</v>
      </c>
      <c r="D103" s="102">
        <f>C103/'2015'!$B$4</f>
        <v>0.000443573820426959</v>
      </c>
      <c r="E103" s="13" t="s">
        <v>39</v>
      </c>
      <c r="F103" s="44"/>
    </row>
    <row r="104" spans="1:6" ht="22.5">
      <c r="A104" s="12" t="s">
        <v>57</v>
      </c>
      <c r="B104" s="13" t="s">
        <v>210</v>
      </c>
      <c r="C104" s="88">
        <v>891</v>
      </c>
      <c r="D104" s="102">
        <f>C104/'2015'!$B$4</f>
        <v>0.002284533375724974</v>
      </c>
      <c r="E104" s="13" t="s">
        <v>15</v>
      </c>
      <c r="F104" s="44"/>
    </row>
    <row r="105" spans="1:6" ht="22.5">
      <c r="A105" s="12" t="s">
        <v>57</v>
      </c>
      <c r="B105" s="13" t="s">
        <v>210</v>
      </c>
      <c r="C105" s="88">
        <v>53</v>
      </c>
      <c r="D105" s="102">
        <f>C105/'2015'!$B$4</f>
        <v>0.0001358925577030568</v>
      </c>
      <c r="E105" s="13" t="s">
        <v>54</v>
      </c>
      <c r="F105" s="44"/>
    </row>
    <row r="106" spans="1:6" ht="22.5">
      <c r="A106" s="12" t="s">
        <v>57</v>
      </c>
      <c r="B106" s="13" t="s">
        <v>210</v>
      </c>
      <c r="C106" s="88">
        <v>731</v>
      </c>
      <c r="D106" s="102">
        <f>C106/'2015'!$B$4</f>
        <v>0.0018742916920931043</v>
      </c>
      <c r="E106" s="13" t="s">
        <v>27</v>
      </c>
      <c r="F106" s="44"/>
    </row>
    <row r="107" spans="1:6" ht="22.5">
      <c r="A107" s="12" t="s">
        <v>57</v>
      </c>
      <c r="B107" s="13" t="s">
        <v>210</v>
      </c>
      <c r="C107" s="88">
        <v>628</v>
      </c>
      <c r="D107" s="102">
        <f>C107/'2015'!$B$4</f>
        <v>0.0016101986082550882</v>
      </c>
      <c r="E107" s="13" t="s">
        <v>20</v>
      </c>
      <c r="F107" s="44"/>
    </row>
    <row r="108" spans="1:6" ht="22.5">
      <c r="A108" s="12" t="s">
        <v>57</v>
      </c>
      <c r="B108" s="13" t="s">
        <v>210</v>
      </c>
      <c r="C108" s="88">
        <v>439</v>
      </c>
      <c r="D108" s="102">
        <f>C108/'2015'!$B$4</f>
        <v>0.0011256006194649423</v>
      </c>
      <c r="E108" s="13" t="s">
        <v>35</v>
      </c>
      <c r="F108" s="44"/>
    </row>
    <row r="109" spans="1:6" ht="22.5">
      <c r="A109" s="12" t="s">
        <v>57</v>
      </c>
      <c r="B109" s="13" t="s">
        <v>210</v>
      </c>
      <c r="C109" s="89">
        <v>32</v>
      </c>
      <c r="D109" s="102">
        <f>C109/'2015'!$B$4</f>
        <v>8.204833672637393E-05</v>
      </c>
      <c r="E109" s="13" t="s">
        <v>51</v>
      </c>
      <c r="F109" s="45"/>
    </row>
    <row r="110" spans="1:6" ht="22.5">
      <c r="A110" s="12" t="s">
        <v>57</v>
      </c>
      <c r="B110" s="13" t="s">
        <v>210</v>
      </c>
      <c r="C110" s="89">
        <v>378</v>
      </c>
      <c r="D110" s="102">
        <f>C110/'2015'!$B$4</f>
        <v>0.000969195977580292</v>
      </c>
      <c r="E110" s="13" t="s">
        <v>33</v>
      </c>
      <c r="F110" s="45"/>
    </row>
    <row r="111" spans="1:6" ht="22.5">
      <c r="A111" s="12" t="s">
        <v>57</v>
      </c>
      <c r="B111" s="13" t="s">
        <v>210</v>
      </c>
      <c r="C111" s="14">
        <v>149</v>
      </c>
      <c r="D111" s="102">
        <f>C111/'2015'!$B$4</f>
        <v>0.00038203756788217857</v>
      </c>
      <c r="E111" s="13" t="s">
        <v>45</v>
      </c>
      <c r="F111" s="14"/>
    </row>
    <row r="112" spans="1:6" ht="15">
      <c r="A112" s="12" t="s">
        <v>57</v>
      </c>
      <c r="B112" s="13" t="s">
        <v>210</v>
      </c>
      <c r="C112" s="14">
        <v>1</v>
      </c>
      <c r="D112" s="102">
        <f>C112/'2015'!$B$4</f>
        <v>2.5640105226991852E-06</v>
      </c>
      <c r="E112" s="60" t="s">
        <v>259</v>
      </c>
      <c r="F112" s="14"/>
    </row>
    <row r="113" spans="1:6" ht="15">
      <c r="A113" s="12" t="s">
        <v>207</v>
      </c>
      <c r="B113" s="13" t="s">
        <v>210</v>
      </c>
      <c r="C113" s="90">
        <f>311+132</f>
        <v>443</v>
      </c>
      <c r="D113" s="102">
        <f>C113/'2015'!$B$4</f>
        <v>0.001135856661555739</v>
      </c>
      <c r="E113" s="13" t="s">
        <v>132</v>
      </c>
      <c r="F113" s="46"/>
    </row>
    <row r="114" spans="1:6" ht="22.5">
      <c r="A114" s="12" t="s">
        <v>207</v>
      </c>
      <c r="B114" s="13" t="s">
        <v>210</v>
      </c>
      <c r="C114" s="91">
        <v>177</v>
      </c>
      <c r="D114" s="102">
        <f>C114/'2015'!$B$4</f>
        <v>0.0004538298625177558</v>
      </c>
      <c r="E114" s="13" t="s">
        <v>133</v>
      </c>
      <c r="F114" s="47"/>
    </row>
    <row r="115" spans="1:6" ht="22.5">
      <c r="A115" s="12" t="s">
        <v>207</v>
      </c>
      <c r="B115" s="13" t="s">
        <v>210</v>
      </c>
      <c r="C115" s="91">
        <v>220</v>
      </c>
      <c r="D115" s="102">
        <f>C115/'2015'!$B$4</f>
        <v>0.0005640823149938208</v>
      </c>
      <c r="E115" s="13" t="s">
        <v>134</v>
      </c>
      <c r="F115" s="47"/>
    </row>
    <row r="116" spans="1:6" ht="22.5">
      <c r="A116" s="12" t="s">
        <v>207</v>
      </c>
      <c r="B116" s="13" t="s">
        <v>210</v>
      </c>
      <c r="C116" s="91">
        <v>240</v>
      </c>
      <c r="D116" s="102">
        <f>C116/'2015'!$B$4</f>
        <v>0.0006153625254478045</v>
      </c>
      <c r="E116" s="13" t="s">
        <v>135</v>
      </c>
      <c r="F116" s="47"/>
    </row>
    <row r="117" spans="1:6" ht="22.5">
      <c r="A117" s="12" t="s">
        <v>207</v>
      </c>
      <c r="B117" s="13" t="s">
        <v>210</v>
      </c>
      <c r="C117" s="91">
        <v>70</v>
      </c>
      <c r="D117" s="102">
        <f>C117/'2015'!$B$4</f>
        <v>0.00017948073658894295</v>
      </c>
      <c r="E117" s="13" t="s">
        <v>136</v>
      </c>
      <c r="F117" s="47"/>
    </row>
    <row r="118" spans="1:6" ht="22.5">
      <c r="A118" s="12" t="s">
        <v>207</v>
      </c>
      <c r="B118" s="13" t="s">
        <v>210</v>
      </c>
      <c r="C118" s="91">
        <v>50</v>
      </c>
      <c r="D118" s="102">
        <f>C118/'2015'!$B$4</f>
        <v>0.00012820052613495925</v>
      </c>
      <c r="E118" s="13" t="s">
        <v>137</v>
      </c>
      <c r="F118" s="47"/>
    </row>
    <row r="119" spans="1:6" ht="22.5">
      <c r="A119" s="12" t="s">
        <v>207</v>
      </c>
      <c r="B119" s="13" t="s">
        <v>210</v>
      </c>
      <c r="C119" s="91">
        <v>160</v>
      </c>
      <c r="D119" s="102">
        <f>C119/'2015'!$B$4</f>
        <v>0.00041024168363186964</v>
      </c>
      <c r="E119" s="13" t="s">
        <v>138</v>
      </c>
      <c r="F119" s="47"/>
    </row>
    <row r="120" spans="1:6" ht="22.5">
      <c r="A120" s="12" t="s">
        <v>207</v>
      </c>
      <c r="B120" s="13" t="s">
        <v>210</v>
      </c>
      <c r="C120" s="91">
        <v>181</v>
      </c>
      <c r="D120" s="102">
        <f>C120/'2015'!$B$4</f>
        <v>0.0004640859046085525</v>
      </c>
      <c r="E120" s="13" t="s">
        <v>139</v>
      </c>
      <c r="F120" s="47"/>
    </row>
    <row r="121" spans="1:6" ht="22.5">
      <c r="A121" s="12" t="s">
        <v>207</v>
      </c>
      <c r="B121" s="13" t="s">
        <v>210</v>
      </c>
      <c r="C121" s="91">
        <v>102</v>
      </c>
      <c r="D121" s="102">
        <f>C121/'2015'!$B$4</f>
        <v>0.0002615290733153169</v>
      </c>
      <c r="E121" s="13" t="s">
        <v>140</v>
      </c>
      <c r="F121" s="47"/>
    </row>
    <row r="122" spans="1:6" ht="22.5">
      <c r="A122" s="12" t="s">
        <v>207</v>
      </c>
      <c r="B122" s="13" t="s">
        <v>210</v>
      </c>
      <c r="C122" s="91">
        <v>153</v>
      </c>
      <c r="D122" s="102">
        <f>C122/'2015'!$B$4</f>
        <v>0.00039229360997297533</v>
      </c>
      <c r="E122" s="13" t="s">
        <v>141</v>
      </c>
      <c r="F122" s="47"/>
    </row>
    <row r="123" spans="1:6" ht="22.5">
      <c r="A123" s="12" t="s">
        <v>207</v>
      </c>
      <c r="B123" s="13" t="s">
        <v>210</v>
      </c>
      <c r="C123" s="91">
        <v>40</v>
      </c>
      <c r="D123" s="102">
        <f>C123/'2015'!$B$4</f>
        <v>0.00010256042090796741</v>
      </c>
      <c r="E123" s="13" t="s">
        <v>142</v>
      </c>
      <c r="F123" s="47"/>
    </row>
    <row r="124" spans="1:6" ht="22.5">
      <c r="A124" s="12" t="s">
        <v>207</v>
      </c>
      <c r="B124" s="13" t="s">
        <v>210</v>
      </c>
      <c r="C124" s="91">
        <v>122</v>
      </c>
      <c r="D124" s="102">
        <f>C124/'2015'!$B$4</f>
        <v>0.0003128092837693006</v>
      </c>
      <c r="E124" s="13" t="s">
        <v>143</v>
      </c>
      <c r="F124" s="47"/>
    </row>
    <row r="125" spans="1:6" ht="22.5">
      <c r="A125" s="12" t="s">
        <v>207</v>
      </c>
      <c r="B125" s="13" t="s">
        <v>210</v>
      </c>
      <c r="C125" s="91">
        <v>36</v>
      </c>
      <c r="D125" s="102">
        <f>C125/'2015'!$B$4</f>
        <v>9.230437881717067E-05</v>
      </c>
      <c r="E125" s="13" t="s">
        <v>144</v>
      </c>
      <c r="F125" s="47"/>
    </row>
    <row r="126" spans="1:6" ht="22.5">
      <c r="A126" s="12" t="s">
        <v>207</v>
      </c>
      <c r="B126" s="13" t="s">
        <v>210</v>
      </c>
      <c r="C126" s="91">
        <v>100</v>
      </c>
      <c r="D126" s="102">
        <f>C126/'2015'!$B$4</f>
        <v>0.0002564010522699185</v>
      </c>
      <c r="E126" s="13" t="s">
        <v>145</v>
      </c>
      <c r="F126" s="47"/>
    </row>
    <row r="127" spans="1:6" ht="22.5">
      <c r="A127" s="12" t="s">
        <v>207</v>
      </c>
      <c r="B127" s="13" t="s">
        <v>210</v>
      </c>
      <c r="C127" s="91">
        <v>102</v>
      </c>
      <c r="D127" s="102">
        <f>C127/'2015'!$B$4</f>
        <v>0.0002615290733153169</v>
      </c>
      <c r="E127" s="13" t="s">
        <v>146</v>
      </c>
      <c r="F127" s="47"/>
    </row>
    <row r="128" spans="1:6" ht="22.5">
      <c r="A128" s="12" t="s">
        <v>207</v>
      </c>
      <c r="B128" s="13" t="s">
        <v>210</v>
      </c>
      <c r="C128" s="91">
        <v>56</v>
      </c>
      <c r="D128" s="102">
        <f>C128/'2015'!$B$4</f>
        <v>0.00014358458927115437</v>
      </c>
      <c r="E128" s="13" t="s">
        <v>147</v>
      </c>
      <c r="F128" s="47"/>
    </row>
    <row r="129" spans="1:6" ht="22.5">
      <c r="A129" s="12" t="s">
        <v>207</v>
      </c>
      <c r="B129" s="13" t="s">
        <v>210</v>
      </c>
      <c r="C129" s="91">
        <v>68</v>
      </c>
      <c r="D129" s="102">
        <f>C129/'2015'!$B$4</f>
        <v>0.0001743527155435446</v>
      </c>
      <c r="E129" s="13" t="s">
        <v>148</v>
      </c>
      <c r="F129" s="47"/>
    </row>
    <row r="130" spans="1:6" ht="15">
      <c r="A130" s="12" t="s">
        <v>58</v>
      </c>
      <c r="B130" s="13"/>
      <c r="C130" s="92">
        <f>321+3233</f>
        <v>3554</v>
      </c>
      <c r="D130" s="102">
        <f>C130/'2015'!$B$4</f>
        <v>0.009112493397672904</v>
      </c>
      <c r="E130" s="13" t="s">
        <v>6</v>
      </c>
      <c r="F130" s="48"/>
    </row>
    <row r="131" spans="1:6" ht="22.5">
      <c r="A131" s="12" t="s">
        <v>58</v>
      </c>
      <c r="B131" s="13" t="s">
        <v>211</v>
      </c>
      <c r="C131" s="92">
        <f>293+2921</f>
        <v>3214</v>
      </c>
      <c r="D131" s="102">
        <f>C131/'2015'!$B$4</f>
        <v>0.00824072981995518</v>
      </c>
      <c r="E131" s="13" t="s">
        <v>7</v>
      </c>
      <c r="F131" s="48"/>
    </row>
    <row r="132" spans="1:6" ht="22.5">
      <c r="A132" s="12" t="s">
        <v>58</v>
      </c>
      <c r="B132" s="13" t="s">
        <v>212</v>
      </c>
      <c r="C132" s="92">
        <v>496</v>
      </c>
      <c r="D132" s="102">
        <f>C132/'2015'!$B$4</f>
        <v>0.0012717492192587958</v>
      </c>
      <c r="E132" s="13" t="s">
        <v>26</v>
      </c>
      <c r="F132" s="48"/>
    </row>
    <row r="133" spans="1:6" ht="22.5">
      <c r="A133" s="12" t="s">
        <v>58</v>
      </c>
      <c r="B133" s="13" t="s">
        <v>274</v>
      </c>
      <c r="C133" s="92">
        <v>385</v>
      </c>
      <c r="D133" s="102">
        <f>C133/'2015'!$B$4</f>
        <v>0.0009871440512391862</v>
      </c>
      <c r="E133" s="60" t="s">
        <v>237</v>
      </c>
      <c r="F133" s="48"/>
    </row>
    <row r="134" spans="1:6" ht="15">
      <c r="A134" s="12" t="s">
        <v>213</v>
      </c>
      <c r="B134" s="13"/>
      <c r="C134" s="92">
        <f>13691+2549</f>
        <v>16240</v>
      </c>
      <c r="D134" s="102">
        <f>C134/'2015'!$B$4</f>
        <v>0.041639530888634764</v>
      </c>
      <c r="E134" s="13" t="s">
        <v>4</v>
      </c>
      <c r="F134" s="48"/>
    </row>
    <row r="135" spans="1:6" ht="15">
      <c r="A135" s="12" t="s">
        <v>213</v>
      </c>
      <c r="B135" s="13"/>
      <c r="C135" s="92">
        <v>723</v>
      </c>
      <c r="D135" s="102">
        <f>C135/'2015'!$B$4</f>
        <v>0.001853779607911511</v>
      </c>
      <c r="E135" s="13" t="s">
        <v>25</v>
      </c>
      <c r="F135" s="48"/>
    </row>
    <row r="136" spans="1:6" ht="15">
      <c r="A136" s="12" t="s">
        <v>213</v>
      </c>
      <c r="B136" s="13" t="s">
        <v>228</v>
      </c>
      <c r="C136" s="93">
        <f>243+798</f>
        <v>1041</v>
      </c>
      <c r="D136" s="102">
        <f>C136/'2015'!$B$4</f>
        <v>0.0026691349541298516</v>
      </c>
      <c r="E136" s="13" t="s">
        <v>16</v>
      </c>
      <c r="F136" s="50"/>
    </row>
    <row r="137" spans="1:6" ht="15">
      <c r="A137" s="12" t="s">
        <v>213</v>
      </c>
      <c r="B137" s="13" t="s">
        <v>158</v>
      </c>
      <c r="C137" s="94">
        <v>531</v>
      </c>
      <c r="D137" s="102">
        <f>C137/'2015'!$B$4</f>
        <v>0.0013614895875532673</v>
      </c>
      <c r="E137" s="60" t="s">
        <v>258</v>
      </c>
      <c r="F137" s="51"/>
    </row>
    <row r="138" spans="1:6" ht="15">
      <c r="A138" s="12" t="s">
        <v>213</v>
      </c>
      <c r="B138" s="13" t="s">
        <v>65</v>
      </c>
      <c r="C138" s="95">
        <f>715+5167</f>
        <v>5882</v>
      </c>
      <c r="D138" s="102">
        <f>C138/'2015'!$B$4</f>
        <v>0.015081509894516607</v>
      </c>
      <c r="E138" s="13" t="s">
        <v>5</v>
      </c>
      <c r="F138" s="53"/>
    </row>
    <row r="139" spans="1:6" ht="15">
      <c r="A139" s="12" t="s">
        <v>213</v>
      </c>
      <c r="B139" s="13" t="s">
        <v>167</v>
      </c>
      <c r="C139" s="95">
        <v>224</v>
      </c>
      <c r="D139" s="102">
        <f>C139/'2015'!$B$4</f>
        <v>0.0005743383570846175</v>
      </c>
      <c r="E139" s="13" t="s">
        <v>40</v>
      </c>
      <c r="F139" s="53"/>
    </row>
    <row r="140" spans="1:6" ht="15">
      <c r="A140" s="12" t="s">
        <v>213</v>
      </c>
      <c r="B140" s="13" t="s">
        <v>214</v>
      </c>
      <c r="C140" s="95">
        <v>233</v>
      </c>
      <c r="D140" s="102">
        <f>C140/'2015'!$B$4</f>
        <v>0.0005974144517889101</v>
      </c>
      <c r="E140" s="13" t="s">
        <v>42</v>
      </c>
      <c r="F140" s="53"/>
    </row>
    <row r="141" spans="1:6" ht="15">
      <c r="A141" s="12" t="s">
        <v>213</v>
      </c>
      <c r="B141" s="13" t="s">
        <v>173</v>
      </c>
      <c r="C141" s="95">
        <v>189</v>
      </c>
      <c r="D141" s="102">
        <f>C141/'2015'!$B$4</f>
        <v>0.000484597988790146</v>
      </c>
      <c r="E141" s="13" t="s">
        <v>44</v>
      </c>
      <c r="F141" s="53"/>
    </row>
    <row r="142" spans="1:6" ht="15">
      <c r="A142" s="12" t="s">
        <v>213</v>
      </c>
      <c r="B142" s="13" t="s">
        <v>215</v>
      </c>
      <c r="C142" s="95">
        <v>371</v>
      </c>
      <c r="D142" s="102">
        <f>C142/'2015'!$B$4</f>
        <v>0.0009512479039213977</v>
      </c>
      <c r="E142" s="13" t="s">
        <v>24</v>
      </c>
      <c r="F142" s="53"/>
    </row>
    <row r="143" spans="1:6" ht="22.5">
      <c r="A143" s="12" t="s">
        <v>67</v>
      </c>
      <c r="B143" s="13" t="s">
        <v>216</v>
      </c>
      <c r="C143" s="95">
        <v>65</v>
      </c>
      <c r="D143" s="102">
        <f>C143/'2015'!$B$4</f>
        <v>0.00016666068397544703</v>
      </c>
      <c r="E143" s="13" t="s">
        <v>47</v>
      </c>
      <c r="F143" s="53"/>
    </row>
    <row r="144" spans="1:6" ht="15">
      <c r="A144" s="12" t="s">
        <v>213</v>
      </c>
      <c r="B144" s="13" t="s">
        <v>181</v>
      </c>
      <c r="C144" s="95">
        <v>383</v>
      </c>
      <c r="D144" s="102">
        <f>C144/'2015'!$B$4</f>
        <v>0.0009820160301937878</v>
      </c>
      <c r="E144" s="13" t="s">
        <v>28</v>
      </c>
      <c r="F144" s="53"/>
    </row>
    <row r="145" spans="1:6" ht="22.5">
      <c r="A145" s="12" t="s">
        <v>213</v>
      </c>
      <c r="B145" s="13" t="s">
        <v>150</v>
      </c>
      <c r="C145" s="95">
        <v>115</v>
      </c>
      <c r="D145" s="102">
        <f>C145/'2015'!$B$4</f>
        <v>0.0002948612101104063</v>
      </c>
      <c r="E145" s="13" t="s">
        <v>38</v>
      </c>
      <c r="F145" s="53"/>
    </row>
    <row r="146" spans="1:6" ht="15">
      <c r="A146" s="12" t="s">
        <v>213</v>
      </c>
      <c r="B146" s="13" t="s">
        <v>185</v>
      </c>
      <c r="C146" s="95">
        <v>294</v>
      </c>
      <c r="D146" s="102">
        <f>C146/'2015'!$B$4</f>
        <v>0.0007538190936735604</v>
      </c>
      <c r="E146" s="13" t="s">
        <v>43</v>
      </c>
      <c r="F146" s="53"/>
    </row>
    <row r="147" spans="1:6" ht="15">
      <c r="A147" s="12" t="s">
        <v>213</v>
      </c>
      <c r="B147" s="13" t="s">
        <v>157</v>
      </c>
      <c r="C147" s="95">
        <f>246+1380</f>
        <v>1626</v>
      </c>
      <c r="D147" s="102">
        <f>C147/'2015'!$B$4</f>
        <v>0.004169081109908875</v>
      </c>
      <c r="E147" s="13" t="s">
        <v>11</v>
      </c>
      <c r="F147" s="53"/>
    </row>
    <row r="148" spans="1:6" ht="22.5">
      <c r="A148" s="12" t="s">
        <v>213</v>
      </c>
      <c r="B148" s="13" t="s">
        <v>188</v>
      </c>
      <c r="C148" s="95">
        <v>125</v>
      </c>
      <c r="D148" s="102">
        <f>C148/'2015'!$B$4</f>
        <v>0.0003205013153373981</v>
      </c>
      <c r="E148" s="13" t="s">
        <v>46</v>
      </c>
      <c r="F148" s="53"/>
    </row>
    <row r="149" spans="1:6" ht="15">
      <c r="A149" s="12" t="s">
        <v>213</v>
      </c>
      <c r="B149" s="13" t="s">
        <v>152</v>
      </c>
      <c r="C149" s="95">
        <v>269</v>
      </c>
      <c r="D149" s="102">
        <f>C149/'2015'!$B$4</f>
        <v>0.0006897188306060808</v>
      </c>
      <c r="E149" s="13" t="s">
        <v>36</v>
      </c>
      <c r="F149" s="53"/>
    </row>
    <row r="150" spans="1:6" ht="22.5">
      <c r="A150" s="12" t="s">
        <v>213</v>
      </c>
      <c r="B150" s="13" t="s">
        <v>194</v>
      </c>
      <c r="C150" s="95">
        <v>373</v>
      </c>
      <c r="D150" s="102">
        <f>C150/'2015'!$B$4</f>
        <v>0.0009563759249667961</v>
      </c>
      <c r="E150" s="13" t="s">
        <v>34</v>
      </c>
      <c r="F150" s="53"/>
    </row>
    <row r="151" spans="1:6" ht="15">
      <c r="A151" s="12" t="s">
        <v>213</v>
      </c>
      <c r="B151" s="13" t="s">
        <v>154</v>
      </c>
      <c r="C151" s="95">
        <v>616</v>
      </c>
      <c r="D151" s="102">
        <f>C151/'2015'!$B$4</f>
        <v>0.001579430481982698</v>
      </c>
      <c r="E151" s="13" t="s">
        <v>30</v>
      </c>
      <c r="F151" s="53"/>
    </row>
    <row r="152" spans="1:6" ht="15">
      <c r="A152" s="13" t="s">
        <v>154</v>
      </c>
      <c r="B152" s="13" t="s">
        <v>217</v>
      </c>
      <c r="C152" s="96">
        <v>1</v>
      </c>
      <c r="D152" s="102">
        <f>C152/'2015'!$B$4</f>
        <v>2.5640105226991852E-06</v>
      </c>
      <c r="E152" s="13" t="s">
        <v>48</v>
      </c>
      <c r="F152" s="56"/>
    </row>
    <row r="153" spans="1:6" ht="22.5">
      <c r="A153" s="12" t="s">
        <v>67</v>
      </c>
      <c r="B153" s="13" t="s">
        <v>218</v>
      </c>
      <c r="C153" s="96">
        <v>35</v>
      </c>
      <c r="D153" s="102">
        <f>C153/'2015'!$B$4</f>
        <v>8.974036829447148E-05</v>
      </c>
      <c r="E153" s="13" t="s">
        <v>53</v>
      </c>
      <c r="F153" s="56"/>
    </row>
    <row r="154" spans="1:6" ht="15">
      <c r="A154" s="12" t="s">
        <v>213</v>
      </c>
      <c r="B154" s="13" t="s">
        <v>57</v>
      </c>
      <c r="C154" s="97">
        <v>217</v>
      </c>
      <c r="D154" s="102">
        <f>C154/'2015'!$B$4</f>
        <v>0.0005563902834257231</v>
      </c>
      <c r="E154" s="13" t="s">
        <v>22</v>
      </c>
      <c r="F154" s="58"/>
    </row>
    <row r="155" spans="1:6" ht="15">
      <c r="A155" s="12" t="s">
        <v>213</v>
      </c>
      <c r="B155" s="13" t="s">
        <v>57</v>
      </c>
      <c r="C155" s="98">
        <f>559+4391</f>
        <v>4950</v>
      </c>
      <c r="D155" s="102">
        <f>C155/'2015'!$B$4</f>
        <v>0.012691852087360966</v>
      </c>
      <c r="E155" s="13" t="s">
        <v>238</v>
      </c>
      <c r="F155" s="59"/>
    </row>
    <row r="156" spans="1:6" ht="15">
      <c r="A156" s="12" t="s">
        <v>213</v>
      </c>
      <c r="B156" s="13" t="s">
        <v>219</v>
      </c>
      <c r="C156" s="99">
        <v>165</v>
      </c>
      <c r="D156" s="102">
        <f>C156/'2015'!$B$4</f>
        <v>0.00042306173624536553</v>
      </c>
      <c r="E156" s="13" t="s">
        <v>17</v>
      </c>
      <c r="F156" s="62"/>
    </row>
    <row r="157" spans="1:6" ht="15">
      <c r="A157" s="12" t="s">
        <v>213</v>
      </c>
      <c r="B157" s="13" t="s">
        <v>220</v>
      </c>
      <c r="C157" s="100">
        <v>162</v>
      </c>
      <c r="D157" s="102">
        <f>C157/'2015'!$B$4</f>
        <v>0.000415369704677268</v>
      </c>
      <c r="E157" s="13" t="s">
        <v>29</v>
      </c>
      <c r="F157" s="64"/>
    </row>
    <row r="158" spans="1:6" ht="22.5">
      <c r="A158" s="12" t="s">
        <v>213</v>
      </c>
      <c r="B158" s="13" t="s">
        <v>207</v>
      </c>
      <c r="C158" s="101">
        <v>1355</v>
      </c>
      <c r="D158" s="102">
        <f>C158/'2015'!$B$4</f>
        <v>0.003474234258257396</v>
      </c>
      <c r="E158" s="13" t="s">
        <v>18</v>
      </c>
      <c r="F158" s="66"/>
    </row>
  </sheetData>
  <sheetProtection/>
  <mergeCells count="1">
    <mergeCell ref="A1:E1"/>
  </mergeCells>
  <hyperlinks>
    <hyperlink ref="E45" r:id="rId1" display="http://www.asl.ivrea.to.it/ trasparenza/alboPret.asp"/>
    <hyperlink ref="E131" r:id="rId2" display="http://www.aslto4.piemonte.it/trasparenza/trasparenza.asp?idP=1"/>
    <hyperlink ref="A29" r:id="rId3" display="http://www.aslto4.piemonte.it/trasparenza/trasparenza.asp?idP=30"/>
    <hyperlink ref="A28" r:id="rId4" display="http://www.aslto4.piemonte.it/trasparenza/trasparenza.asp?idP=30"/>
    <hyperlink ref="A30" r:id="rId5" display="http://www.aslto4.piemonte.it/trasparenza/trasparenza.asp?idP=30"/>
    <hyperlink ref="A31" r:id="rId6" display="http://www.aslto4.piemonte.it/trasparenza/trasparenza.asp?idP=30"/>
  </hyperlinks>
  <printOptions gridLines="1"/>
  <pageMargins left="0.3937007874015748" right="0.2362204724409449" top="0.7480314960629921" bottom="0.7480314960629921" header="0.2755905511811024" footer="0.31496062992125984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Saroglia</dc:creator>
  <cp:keywords/>
  <dc:description/>
  <cp:lastModifiedBy>sarissone</cp:lastModifiedBy>
  <cp:lastPrinted>2015-07-07T06:55:07Z</cp:lastPrinted>
  <dcterms:created xsi:type="dcterms:W3CDTF">2014-10-10T12:04:35Z</dcterms:created>
  <dcterms:modified xsi:type="dcterms:W3CDTF">2015-07-07T06:55:10Z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